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0" yWindow="510" windowWidth="23160" windowHeight="12195"/>
  </bookViews>
  <sheets>
    <sheet name="Léeme" sheetId="1" r:id="rId1"/>
    <sheet name="1 Hoja de toma de datos y repre" sheetId="2" r:id="rId2"/>
    <sheet name="2 Cálculo Simplificado Renovaci" sheetId="3" r:id="rId3"/>
    <sheet name="3 Estimación Caudalpersona fren" sheetId="4" r:id="rId4"/>
  </sheets>
  <calcPr calcId="145621"/>
</workbook>
</file>

<file path=xl/calcChain.xml><?xml version="1.0" encoding="utf-8"?>
<calcChain xmlns="http://schemas.openxmlformats.org/spreadsheetml/2006/main">
  <c r="D77" i="3" l="1"/>
  <c r="D54" i="3"/>
  <c r="D30" i="3"/>
  <c r="D64" i="3" s="1"/>
  <c r="D29" i="3"/>
  <c r="F16" i="3"/>
  <c r="E80" i="3" s="1"/>
  <c r="D61" i="3" l="1"/>
  <c r="D65" i="3" s="1"/>
  <c r="D66" i="3" s="1"/>
  <c r="E70" i="3" l="1"/>
  <c r="D68" i="3"/>
</calcChain>
</file>

<file path=xl/comments1.xml><?xml version="1.0" encoding="utf-8"?>
<comments xmlns="http://schemas.openxmlformats.org/spreadsheetml/2006/main">
  <authors>
    <author/>
  </authors>
  <commentList>
    <comment ref="A14" authorId="0">
      <text>
        <r>
          <rPr>
            <sz val="10"/>
            <color rgb="FF000000"/>
            <rFont val="Arial"/>
          </rPr>
          <t>Valor proporcionado por el equipo de medida:</t>
        </r>
      </text>
    </comment>
    <comment ref="E14" authorId="0">
      <text>
        <r>
          <rPr>
            <sz val="10"/>
            <color rgb="FF000000"/>
            <rFont val="Arial"/>
          </rPr>
          <t>Valor proporcionado por el equipo de medida:</t>
        </r>
      </text>
    </comment>
    <comment ref="B17" authorId="0">
      <text>
        <r>
          <rPr>
            <sz val="10"/>
            <color rgb="FF000000"/>
            <rFont val="Arial"/>
          </rPr>
          <t xml:space="preserve">las dimensiones de la sala sirven para calcular el volumen de ésta y por tanto la cantidad de aire que se ha de introducir para conseguir una renovación del mismo. 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12" authorId="0">
      <text>
        <r>
          <rPr>
            <sz val="10"/>
            <color rgb="FF000000"/>
            <rFont val="Arial"/>
          </rPr>
          <t>Para calcular el volumen de la habitación o sala debes medirla e introducir los datos. Si tiene una forma irregular, divídela en volúmenes que sean fáciles de calcular.</t>
        </r>
      </text>
    </comment>
    <comment ref="F21" authorId="0">
      <text>
        <r>
          <rPr>
            <sz val="10"/>
            <color rgb="FF000000"/>
            <rFont val="Arial"/>
          </rPr>
          <t>Indica el número de personas que están presentes durante las medidas, o las que crees que estarán en la sala ocupada 100%.</t>
        </r>
      </text>
    </comment>
    <comment ref="D61" authorId="0">
      <text>
        <r>
          <rPr>
            <sz val="10"/>
            <color rgb="FF000000"/>
            <rFont val="Arial"/>
          </rPr>
          <t>La fórmula se ha obtenido mediante una interpolación polinómica de 3º orden que se muestra en la hoja 3</t>
        </r>
      </text>
    </comment>
    <comment ref="C76" authorId="0">
      <text>
        <r>
          <rPr>
            <sz val="10"/>
            <color rgb="FF000000"/>
            <rFont val="Arial"/>
          </rPr>
          <t>E10, E11, E12, H13 se usan en Laboratorios, industria alimentaria y farmaceútica, Manufactura de precisión, laboratorios ópticos, componentes electrónicos, hospitales.
H13 salas blancas clase ISO 7 a ISO 9 según EN-ISO 14644-1
H14 salas blancas clase  clase ISO 5 a ISO 7 según EN-ISO 14644-1</t>
        </r>
      </text>
    </comment>
  </commentList>
</comments>
</file>

<file path=xl/sharedStrings.xml><?xml version="1.0" encoding="utf-8"?>
<sst xmlns="http://schemas.openxmlformats.org/spreadsheetml/2006/main" count="208" uniqueCount="185">
  <si>
    <t>LÉEME PARA UTILIZAR LAS HOJAS DE ESTE LIBRO</t>
  </si>
  <si>
    <t>Este libro pretende ayudarte a conocer las renovaciones de aire que hay en una sala realizando un cálculo simplificado.</t>
  </si>
  <si>
    <t>Se recomienda siempre el asesoramiento del Servicio de Prevención y/o Especialistas en climatización.</t>
  </si>
  <si>
    <t>Cómo utilizar las hojas de cálculo</t>
  </si>
  <si>
    <t>Las hojas de cálculo que existen en este libro son:</t>
  </si>
  <si>
    <t>- Hoja de toma de datos y representación: Se puede imprimir para tomar datos durante las mediciones.</t>
  </si>
  <si>
    <t>- Hoja de Cálculo Simplificado Renovación Sala: Los datos medidos se introducen para calcular la renovación de aire</t>
  </si>
  <si>
    <t>- Cálculo Estimación Caudal/persona frente a CO2</t>
  </si>
  <si>
    <t>1 Hoja de toma de datos y representación</t>
  </si>
  <si>
    <t>Imprime esta hoja para tomar los datos necesarios para rellenar la hoja 2 Cálculo Simplificado Renovación Sala</t>
  </si>
  <si>
    <t>Si la ventilación es natural, abriendo ventanas, se recomienda recoger información de las condiciones climáticas del</t>
  </si>
  <si>
    <t>exterior, porque te dará información para comparar mediciones realizadas en diferentes días.</t>
  </si>
  <si>
    <t>Se puede utilizar los valores que muestra cualquier aplicación de tiempo, donde se incluye la Temperatura,</t>
  </si>
  <si>
    <t>Humedad Relativa, velocidad de viento y su orientación.</t>
  </si>
  <si>
    <t>El valor de CO2 en el exterior SÍ debes medirlo con tu equipo de medición.</t>
  </si>
  <si>
    <t>Es IMPORTANTE medir la concentración de CO2 en el exterior, antes y después de medir en el interior.</t>
  </si>
  <si>
    <t>Recuerda que para medir correctamente deja el medidor de CO2 un tiempo prudencial (recomendamos mínimo 15 minutos).</t>
  </si>
  <si>
    <t>Debes calcular el volumen de la sala, normalmente será un prisma de base rectangular, por lo que con tres medidas será suficiente.</t>
  </si>
  <si>
    <t>El área de las ventanas abiertas te puede ayudar a estimar cuánta abertura necesitas para ventilar adecuadamente.</t>
  </si>
  <si>
    <t>Si son oscilobatientes, haz una estimación del área abierta = abertura superior · (ancho ventana +  altura de la ventana)</t>
  </si>
  <si>
    <t>Haz un croquis de la planta de la sala para situar las ventanas y puertas, y dónde realizas las mediciones.</t>
  </si>
  <si>
    <t>Si rellenas la tabla con las mediciones, la hoja te representará los datos en tres gráficas: ppm CO2, ºC T y % HR.</t>
  </si>
  <si>
    <t>2 Hoja de Cálculo simplificado de la renovación de una sala</t>
  </si>
  <si>
    <t>Sólo debes introducir datos en las casillas amarillas.</t>
  </si>
  <si>
    <t>Para el cálculo simplificado de las renovaciones que tenemos en una sala debes seguir estos pasos que coinciden con los apartados:</t>
  </si>
  <si>
    <r>
      <rPr>
        <b/>
        <sz val="10"/>
        <color theme="1"/>
        <rFont val="Arial"/>
      </rPr>
      <t>1-  Calcular el volumen de la sala.</t>
    </r>
    <r>
      <rPr>
        <sz val="10"/>
        <color theme="1"/>
        <rFont val="Arial"/>
      </rPr>
      <t xml:space="preserve"> Casi todas pueden asemejarse a un paralelepípedo. Su volumen es el área de la base por la altura.</t>
    </r>
  </si>
  <si>
    <t>Si tuviera una forma irregular o de base no rectangular, se recomienda dividirla en partes fáciles de calcular su área y multiplicarla por la</t>
  </si>
  <si>
    <t>altura.</t>
  </si>
  <si>
    <r>
      <rPr>
        <b/>
        <sz val="10"/>
        <color theme="1"/>
        <rFont val="Arial"/>
      </rPr>
      <t>2. Es necesario conocer cuántas personas estarán o están en la sala</t>
    </r>
    <r>
      <rPr>
        <sz val="10"/>
        <color theme="1"/>
        <rFont val="Arial"/>
      </rPr>
      <t>. El aforo máximo. Si son niños muy pequeños calcula 2 niños por adulto.</t>
    </r>
  </si>
  <si>
    <t>Ante la duda, considera a todos como adultos.</t>
  </si>
  <si>
    <t>3. Elije el volumen de aire por persona que consideras adecuado.</t>
  </si>
  <si>
    <t>Existen 4 calidades de aire interior (IDA), el IDA 1 es el que más renovaciones realiza por persona y tiempo.</t>
  </si>
  <si>
    <t>Se recomienda que tengas presente la actividad que se realiza, no es lo mismo estar sentados que realizar una actividad física deportiva.</t>
  </si>
  <si>
    <r>
      <rPr>
        <b/>
        <sz val="10"/>
        <color theme="1"/>
        <rFont val="Arial"/>
      </rPr>
      <t>4. Calcule las renovaciones por hora de la sala utilizand</t>
    </r>
    <r>
      <rPr>
        <b/>
        <sz val="10"/>
        <color theme="1"/>
        <rFont val="Arial"/>
      </rPr>
      <t>o uno de los tres métodos que se indican.</t>
    </r>
  </si>
  <si>
    <r>
      <rPr>
        <sz val="10"/>
        <color theme="1"/>
        <rFont val="Arial"/>
      </rPr>
      <t xml:space="preserve">- </t>
    </r>
    <r>
      <rPr>
        <b/>
        <sz val="10"/>
        <color theme="1"/>
        <rFont val="Arial"/>
      </rPr>
      <t>El método 1:</t>
    </r>
    <r>
      <rPr>
        <sz val="10"/>
        <color theme="1"/>
        <rFont val="Arial"/>
      </rPr>
      <t xml:space="preserve"> Aplicable si  se dispone de ventilación forzada y no usa ventilación natural. Debe calcularse midiendo caludales.</t>
    </r>
  </si>
  <si>
    <t>Te explicamos cómo en el documento "Ventilación Buenas prácticas" de nuestra web.</t>
  </si>
  <si>
    <t>https://prevencion.asepeyo.es/documento/guia-de-buenas-practicas-en-ventilacion/</t>
  </si>
  <si>
    <r>
      <rPr>
        <b/>
        <sz val="10"/>
        <color theme="1"/>
        <rFont val="Arial"/>
      </rPr>
      <t>Utilice sólo uno de los métodos 2 y 3.</t>
    </r>
    <r>
      <rPr>
        <sz val="10"/>
        <color theme="1"/>
        <rFont val="Arial"/>
      </rPr>
      <t xml:space="preserve"> Puede utilizar el método 1 junto con el 2 o 3 si tiene ventilación forzada y natural a la vez.</t>
    </r>
  </si>
  <si>
    <r>
      <rPr>
        <b/>
        <sz val="10"/>
        <color theme="1"/>
        <rFont val="Arial"/>
      </rPr>
      <t>- El método 2:</t>
    </r>
    <r>
      <rPr>
        <sz val="10"/>
        <color theme="1"/>
        <rFont val="Arial"/>
      </rPr>
      <t xml:space="preserve">  Se recomienda siempre utilizar luego el método 3.</t>
    </r>
  </si>
  <si>
    <t>Debe utilizarse cuando no es posible medir con la sala ocupada, o queremos valorar una apertura de ventanas determinada.</t>
  </si>
  <si>
    <t>Este método da una aproximación de las renovaciones de la sala.</t>
  </si>
  <si>
    <t>Si tenemos la sala cerrada podemos conseguir una concentración mayor que el exterior. Medimos concentración antes de abrir ventanas.</t>
  </si>
  <si>
    <t>Abrimos las ventanas (por ejemplo 15 cm cada una) y medimos el tiempo que transcurre hasta que la concentración interior se estabiliza.</t>
  </si>
  <si>
    <r>
      <rPr>
        <sz val="10"/>
        <color theme="1"/>
        <rFont val="Arial"/>
      </rPr>
      <t xml:space="preserve">- El </t>
    </r>
    <r>
      <rPr>
        <b/>
        <sz val="10"/>
        <color theme="1"/>
        <rFont val="Arial"/>
      </rPr>
      <t>método 3</t>
    </r>
    <r>
      <rPr>
        <sz val="10"/>
        <color theme="1"/>
        <rFont val="Arial"/>
      </rPr>
      <t xml:space="preserve"> es el más recomendado para ventilación natural. Debe medirse primero la concentración exterior. Luego la interior durante</t>
    </r>
  </si>
  <si>
    <t>un tiempo prudencial para que se estabilice la medida. Y posteriormente otra vez la exterior para comprobar que mide correctamente.</t>
  </si>
  <si>
    <t>Con los dos valores podemos estimar la renovación de aire existente con esa ventilación natural.</t>
  </si>
  <si>
    <t>Mide el CO2 siempre a la altura de la cabeza de las personas que ocupan la sala.</t>
  </si>
  <si>
    <t>5. Resultados de las renovaciones</t>
  </si>
  <si>
    <t>Compara los valores de las renovaciones teóricas que necesitamos (por el volumen y aforo de la sala) y las renovaciones medidas o calculadas</t>
  </si>
  <si>
    <t>Nos indica si logramos una ventilación adecuada con un semáforo, y el caudal que necesitaríamos mínimo para alcanzar la renovación.</t>
  </si>
  <si>
    <t>Se considera suficiente si la diferencia está entre 0 y 5 renovaciones. Si son más sería óptima.</t>
  </si>
  <si>
    <t>Si fuera insuficiente y no es posible aumentar la ventilación forzada o natural, utilizar un filtro de partículas,</t>
  </si>
  <si>
    <t>ya sea portátil o fijo.</t>
  </si>
  <si>
    <t>Nos deben indicar el caudal de aire impulsado que ofrece el equipo.</t>
  </si>
  <si>
    <t>Y si conocemos las características del filtro que tiene instalado, podemos conocer el caudal filtrado real.</t>
  </si>
  <si>
    <t>Al compararlo con el que necesitamos podemos valorar si sería suficiente para las  necesidades de la sala.</t>
  </si>
  <si>
    <t>Tiene que tener en cuenta que estos equipos ofrecen un alcance de filtrado de pocos metros, de acuerdo con la información del fabricante.</t>
  </si>
  <si>
    <t>Ejemplo de uso de la hoja de cálculo simplificado</t>
  </si>
  <si>
    <t>Aula de un colegio con 23 alumnos y el profesor</t>
  </si>
  <si>
    <t>Nos calcula el volumen del aula</t>
  </si>
  <si>
    <t>Introducimos los ocupantes 23+1 profesor</t>
  </si>
  <si>
    <t>Elegimos una calidad de aire IDA1</t>
  </si>
  <si>
    <t>Selecionamos 72 m3/h según la tabla</t>
  </si>
  <si>
    <t>Nos calcula las renovaciones/hora que necesita</t>
  </si>
  <si>
    <t>para ese volumen y cantidad de alumnos.</t>
  </si>
  <si>
    <t>No dispone de ventilación forzada</t>
  </si>
  <si>
    <t>Utilizamos el método 3:</t>
  </si>
  <si>
    <t>Medimos con el aula ocupada durante la clase</t>
  </si>
  <si>
    <t>Las ventanas están semiabiertas</t>
  </si>
  <si>
    <t>Los valores de CO2 son constantes en 30 minutos</t>
  </si>
  <si>
    <t>Las renovaciones calculadas son casi las teóricas.</t>
  </si>
  <si>
    <t>Queremos utilizar un filtro de partículas.</t>
  </si>
  <si>
    <t>Si la renovación no es buena nos calcula el caudal</t>
  </si>
  <si>
    <t>Filtro de aire que tenemos:</t>
  </si>
  <si>
    <t>Introducimos caludal CADR máximo y el filtro.</t>
  </si>
  <si>
    <t>Nos indica el caudal de aire filtrado aproximado.</t>
  </si>
  <si>
    <t>Prevención</t>
  </si>
  <si>
    <t>Técnico:</t>
  </si>
  <si>
    <t>Fecha:</t>
  </si>
  <si>
    <t>Lugar:</t>
  </si>
  <si>
    <t>TOMA DE DATOS EN EXTERIOR</t>
  </si>
  <si>
    <r>
      <rPr>
        <sz val="10"/>
        <color theme="1"/>
        <rFont val="Arial"/>
      </rPr>
      <t xml:space="preserve">Los datos se han obtenido de: </t>
    </r>
    <r>
      <rPr>
        <b/>
        <sz val="10"/>
        <color theme="1"/>
        <rFont val="Arial"/>
      </rPr>
      <t>medición directa</t>
    </r>
    <r>
      <rPr>
        <sz val="10"/>
        <color theme="1"/>
        <rFont val="Arial"/>
      </rPr>
      <t xml:space="preserve"> / estación metereológica / </t>
    </r>
    <r>
      <rPr>
        <b/>
        <sz val="10"/>
        <color theme="1"/>
        <rFont val="Arial"/>
      </rPr>
      <t>app o internet</t>
    </r>
  </si>
  <si>
    <t>Hora:</t>
  </si>
  <si>
    <t>Temperatura:</t>
  </si>
  <si>
    <t>Humedad:</t>
  </si>
  <si>
    <t>Viento:</t>
  </si>
  <si>
    <t>Dato obtenido con tu medidor</t>
  </si>
  <si>
    <t>CO2:</t>
  </si>
  <si>
    <t>http://www.aemet.es/es/eltiempo/observacion/ultimosdatos</t>
  </si>
  <si>
    <t>DIMENSIONES DE LA SALA</t>
  </si>
  <si>
    <t>Orientación de la sala:</t>
  </si>
  <si>
    <t>Dimensiones de la sala:</t>
  </si>
  <si>
    <t>Nº de personas:</t>
  </si>
  <si>
    <t>Altura de techo:</t>
  </si>
  <si>
    <t>Largo:</t>
  </si>
  <si>
    <t>Ancho:</t>
  </si>
  <si>
    <t>Ventanas:</t>
  </si>
  <si>
    <t>Anchura:</t>
  </si>
  <si>
    <t>Altura:</t>
  </si>
  <si>
    <t>Abertura:</t>
  </si>
  <si>
    <t>TOMA DE DATOS:</t>
  </si>
  <si>
    <t>hora</t>
  </si>
  <si>
    <t>CO2</t>
  </si>
  <si>
    <t>Temperatura</t>
  </si>
  <si>
    <t>HR</t>
  </si>
  <si>
    <t>NOTAS</t>
  </si>
  <si>
    <t>Cálculo simplificado de la ventilación de una sala</t>
  </si>
  <si>
    <t>DIMENSIONES DE LA HABITACIÓN O SALA</t>
  </si>
  <si>
    <t>Para calcular el volumen de la habitación o sala debe medirla e introducir los datos.</t>
  </si>
  <si>
    <t>Altura =</t>
  </si>
  <si>
    <t>m</t>
  </si>
  <si>
    <t>Si tiene una forma muy irregular, divídela en volúmenes que sean fáciles de calcular.</t>
  </si>
  <si>
    <t>Anchura =</t>
  </si>
  <si>
    <t>Longitud =</t>
  </si>
  <si>
    <t>Volumen =</t>
  </si>
  <si>
    <t>m3</t>
  </si>
  <si>
    <t>Indica el número de personas que están presentes durante las medidas, o las que crees que estarán en la sala ocupada 100%.</t>
  </si>
  <si>
    <t>NÚMERO DE OCUPANTES</t>
  </si>
  <si>
    <t>N =</t>
  </si>
  <si>
    <t>Ocupantes</t>
  </si>
  <si>
    <t>NÚMERO DE RENOVACIONES DE AIRE DE LA SALA MÍNIMA TEÓRICAS</t>
  </si>
  <si>
    <t>Elija el nivel de calidad de aire adecuado para la actividad a realizar en la sala, tiene 4 opciones en la tabla de abajo</t>
  </si>
  <si>
    <t>El valor por defecto recomendado mínimo para el COVID es 45 m3/hora</t>
  </si>
  <si>
    <t>Se calcula el caudal a impulsar multiplicando el valor RITE por el número de ocupantes</t>
  </si>
  <si>
    <t>Caudal/persona =</t>
  </si>
  <si>
    <t>m3/h persona</t>
  </si>
  <si>
    <t>Caudal aire a impulsar =</t>
  </si>
  <si>
    <t>m3/h</t>
  </si>
  <si>
    <t>Renovaciones/hora teóricas =</t>
  </si>
  <si>
    <t xml:space="preserve">     = Caudal a impulsar / Volumen de la sala</t>
  </si>
  <si>
    <t>RITE: Caudal mínimo por persona para calidad de aire</t>
  </si>
  <si>
    <t>IDA 1 (aire de óptima calidad): hospitales, clínicas, laboratorios y guarderías.</t>
  </si>
  <si>
    <t>IDA 2 (aire de buena calidad): oficinas, residencias (locales comunes de hoteles y similares, residencias de ancianos y de estudiantes), salas de lectura, museos, salas de tribunales, aulas de enseñanza y asimilables y piscinas.</t>
  </si>
  <si>
    <t>IDA 3 (aire de calidad media): edificios comerciales, cines, teatros, salones de actos, habitaciones de hoteles y similares, restaurantes, cafeterías, bares, salas de fiestas, gimnasios, locales para el deporte (salvo piscinas) y salas de ordenadores.</t>
  </si>
  <si>
    <t>IDA 4 (aire de calidad baja)</t>
  </si>
  <si>
    <t>NÚMERO DE RENOVACIONES DE AIRE DE LA SALA QUE PERMITE LA INSTALACIÓN DE CLIMATIZACIÓN</t>
  </si>
  <si>
    <t>Utilice el método 1 si conoce las renovaciones de la ventilación mecánica. Y SÓLO UNO DE LOS MÉTODOS 2 ó 3</t>
  </si>
  <si>
    <t>Método 1:</t>
  </si>
  <si>
    <t>Si dispone de instalación con impulsión/extracción de aire, y conoce las renovaciones/hora de aire limpio</t>
  </si>
  <si>
    <t>Este caudal se considera que tiene un nivel de CO2 similar al aire exterior</t>
  </si>
  <si>
    <t>Renovaciones/hora =</t>
  </si>
  <si>
    <t>Método 2:</t>
  </si>
  <si>
    <t xml:space="preserve">Si no conoce la renovación/h de la instalación mecánica, o siendo ventilación natural no puede medir con ocupantes en la sala, </t>
  </si>
  <si>
    <t>puede utilizar este método aproximado. Con la ventilación apagada o con las ventanas cerradas, mida el nivel de CO2 en interior y exterior.</t>
  </si>
  <si>
    <t>Encienda la instalación o abra las ventanas y puertas. El nivel de CO2 bajará, debe medir el tiempo que tarda en estabilizarse el nivel de CO2 (final)</t>
  </si>
  <si>
    <t>CO2 en el exterior del edificio =</t>
  </si>
  <si>
    <t>ppm CO2</t>
  </si>
  <si>
    <t>CO2 inicial de la sala =</t>
  </si>
  <si>
    <t>CO2 final de la sala =</t>
  </si>
  <si>
    <t>tiempo de medición =</t>
  </si>
  <si>
    <t>minutos</t>
  </si>
  <si>
    <t>NTP 549: R=(1/t)*Ln((CO2inicial-CO2ext)/(CO2final-CO2ext))</t>
  </si>
  <si>
    <r>
      <rPr>
        <b/>
        <sz val="10"/>
        <color theme="1"/>
        <rFont val="Arial"/>
      </rPr>
      <t xml:space="preserve">Método 3: </t>
    </r>
    <r>
      <rPr>
        <sz val="10"/>
        <color theme="1"/>
        <rFont val="Arial"/>
      </rPr>
      <t>Recomendamos este método por ser el más fiable, al medir la concentración real con la ocupación en la sala.</t>
    </r>
  </si>
  <si>
    <t>Las personas al respirar generan CO2. Calculamos la diferencia de nivel CO2 (ppm) con el exterior.</t>
  </si>
  <si>
    <t>Existe una relación entre esta diferencia de nivel CO2 con la calidad de aire IDA1, IDA2, IDA3 o IDA4</t>
  </si>
  <si>
    <t>medición en el exterior del edificio =</t>
  </si>
  <si>
    <t>medición FINAL en el interior de la sala =</t>
  </si>
  <si>
    <t>RESULTADO DE LOS CÁLCULOS</t>
  </si>
  <si>
    <t>RITE: valores de cálculo de las renovaciones</t>
  </si>
  <si>
    <t>Renovaciones Teóricas =</t>
  </si>
  <si>
    <t>&gt; 5</t>
  </si>
  <si>
    <t>buena ventilación</t>
  </si>
  <si>
    <t>Renovaciones Medidas =</t>
  </si>
  <si>
    <t>para oficinas, aulas, cines y teatros, y similares</t>
  </si>
  <si>
    <t>Renov. Medidas - Teóricas =</t>
  </si>
  <si>
    <t xml:space="preserve">restaurantes, cafeterías, wc, laboratorios </t>
  </si>
  <si>
    <t>habitaciones hoteles</t>
  </si>
  <si>
    <t>LA RENOVACIÓN DE LA SALA ES:</t>
  </si>
  <si>
    <t>ES NECESARIO AUMENTAR CAUDAL DE AIRE EN =</t>
  </si>
  <si>
    <t>Si dispone de equipo portátil con filtrado alta eficacia, puede estimar caudal filtrado que aporta a la sala:</t>
  </si>
  <si>
    <t>Caudal impulsado (CADR) =</t>
  </si>
  <si>
    <t>Estos equipos no reducen el nivel de CO2</t>
  </si>
  <si>
    <t>Filtro final EN 1822 =</t>
  </si>
  <si>
    <t>E10</t>
  </si>
  <si>
    <t xml:space="preserve">Recirculan el aire filtrándolo con filtros de </t>
  </si>
  <si>
    <t>Caudal filtrado =</t>
  </si>
  <si>
    <t>alta eficacia (H14, H13, E12, E11, E10)</t>
  </si>
  <si>
    <t>Renov. Medidas + filtrado - Teóricas =</t>
  </si>
  <si>
    <t xml:space="preserve">             Si no dispone de equipo portátil con filtrado, deberá aumentar con ventilación natural o forzada la sala con aire del exterior</t>
  </si>
  <si>
    <t>FÓRMULA UTILIZADA PARA ESTIMAR CAUDAL NECESARIO POR PERSONA CONOCIENDO EL VALOR (CO2 EXT - CO2 INT)</t>
  </si>
  <si>
    <t>utilizada en la casilla D54 hoja 2</t>
  </si>
  <si>
    <t>CO2 ppm</t>
  </si>
  <si>
    <t>m3/h por persona</t>
  </si>
  <si>
    <t>Medimos las dimensiones del aula</t>
  </si>
  <si>
    <t>mínimo de aire limpio que necesitaríamos para considerarla aceptable.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</si>
</sst>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"/>
  </numFmts>
  <fonts count="29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color rgb="FFFFFFFF"/>
      <name val="Arial"/>
    </font>
    <font>
      <sz val="10"/>
      <color theme="1"/>
      <name val="Arial"/>
    </font>
    <font>
      <b/>
      <sz val="10"/>
      <color rgb="FF000000"/>
      <name val="Roboto"/>
    </font>
    <font>
      <b/>
      <sz val="10"/>
      <color theme="1"/>
      <name val="Arial"/>
    </font>
    <font>
      <u/>
      <sz val="10"/>
      <color rgb="FF3C78D8"/>
      <name val="Roboto"/>
    </font>
    <font>
      <sz val="10"/>
      <color rgb="FF000000"/>
      <name val="Roboto"/>
    </font>
    <font>
      <sz val="10"/>
      <name val="Arial"/>
    </font>
    <font>
      <b/>
      <sz val="7"/>
      <color theme="1"/>
      <name val="Ubuntu"/>
    </font>
    <font>
      <b/>
      <sz val="7"/>
      <color rgb="FF3399FF"/>
      <name val="Ubuntu"/>
    </font>
    <font>
      <b/>
      <sz val="10"/>
      <color theme="4"/>
      <name val="Arial"/>
    </font>
    <font>
      <b/>
      <sz val="10"/>
      <color rgb="FF3399FF"/>
      <name val="Arial"/>
    </font>
    <font>
      <b/>
      <sz val="10"/>
      <color rgb="FF3399FF"/>
      <name val="Arial"/>
    </font>
    <font>
      <u/>
      <sz val="10"/>
      <color rgb="FF0000FF"/>
      <name val="Arial"/>
    </font>
    <font>
      <sz val="11"/>
      <color theme="1"/>
      <name val="Arial"/>
    </font>
    <font>
      <b/>
      <sz val="11"/>
      <color theme="1"/>
      <name val="Ubuntu"/>
    </font>
    <font>
      <b/>
      <sz val="10"/>
      <color rgb="FF3399FF"/>
      <name val="Ubuntu"/>
    </font>
    <font>
      <b/>
      <sz val="10"/>
      <color rgb="FF4285F4"/>
      <name val="Arial"/>
    </font>
    <font>
      <b/>
      <sz val="9"/>
      <color theme="1"/>
      <name val="Arial"/>
    </font>
    <font>
      <sz val="9"/>
      <color theme="1"/>
      <name val="Arial"/>
    </font>
    <font>
      <sz val="8"/>
      <color theme="1"/>
      <name val="Arial"/>
    </font>
    <font>
      <sz val="11"/>
      <color rgb="FF000000"/>
      <name val="Calibri"/>
    </font>
    <font>
      <i/>
      <sz val="11"/>
      <color rgb="FF000000"/>
      <name val="Calibri"/>
    </font>
    <font>
      <sz val="10"/>
      <name val="Arial"/>
    </font>
    <font>
      <b/>
      <sz val="10"/>
      <color rgb="FF000000"/>
      <name val="Arial"/>
    </font>
    <font>
      <sz val="11"/>
      <name val="Arial"/>
    </font>
    <font>
      <sz val="10"/>
      <color rgb="FFFFFFFF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D85C6"/>
        <bgColor rgb="FF3D85C6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3D85C6"/>
      </left>
      <right style="thin">
        <color rgb="FF3D85C6"/>
      </right>
      <top style="thin">
        <color rgb="FF3D85C6"/>
      </top>
      <bottom style="thin">
        <color rgb="FF3D85C6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7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/>
    <xf numFmtId="0" fontId="1" fillId="2" borderId="3" xfId="0" applyFont="1" applyFill="1" applyBorder="1"/>
    <xf numFmtId="0" fontId="3" fillId="3" borderId="4" xfId="0" applyFont="1" applyFill="1" applyBorder="1" applyAlignment="1"/>
    <xf numFmtId="0" fontId="3" fillId="3" borderId="4" xfId="0" applyFont="1" applyFill="1" applyBorder="1"/>
    <xf numFmtId="0" fontId="1" fillId="3" borderId="4" xfId="0" applyFont="1" applyFill="1" applyBorder="1"/>
    <xf numFmtId="0" fontId="1" fillId="2" borderId="5" xfId="0" applyFont="1" applyFill="1" applyBorder="1"/>
    <xf numFmtId="0" fontId="4" fillId="2" borderId="1" xfId="0" applyFont="1" applyFill="1" applyBorder="1"/>
    <xf numFmtId="0" fontId="5" fillId="2" borderId="0" xfId="0" applyFont="1" applyFill="1" applyAlignment="1"/>
    <xf numFmtId="0" fontId="4" fillId="2" borderId="5" xfId="0" applyFont="1" applyFill="1" applyBorder="1"/>
    <xf numFmtId="0" fontId="4" fillId="2" borderId="1" xfId="0" applyFont="1" applyFill="1" applyBorder="1" applyAlignment="1"/>
    <xf numFmtId="0" fontId="6" fillId="2" borderId="1" xfId="0" applyFont="1" applyFill="1" applyBorder="1" applyAlignment="1"/>
    <xf numFmtId="0" fontId="1" fillId="2" borderId="1" xfId="0" applyFont="1" applyFill="1" applyBorder="1" applyAlignment="1"/>
    <xf numFmtId="0" fontId="7" fillId="2" borderId="1" xfId="0" applyFont="1" applyFill="1" applyBorder="1" applyAlignment="1"/>
    <xf numFmtId="0" fontId="8" fillId="2" borderId="1" xfId="0" applyFont="1" applyFill="1" applyBorder="1" applyAlignment="1"/>
    <xf numFmtId="0" fontId="9" fillId="2" borderId="1" xfId="0" applyFont="1" applyFill="1" applyBorder="1" applyAlignment="1"/>
    <xf numFmtId="0" fontId="9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4" borderId="1" xfId="0" applyFont="1" applyFill="1" applyBorder="1"/>
    <xf numFmtId="0" fontId="10" fillId="2" borderId="1" xfId="0" applyFont="1" applyFill="1" applyBorder="1" applyAlignment="1"/>
    <xf numFmtId="0" fontId="11" fillId="2" borderId="1" xfId="0" applyFont="1" applyFill="1" applyBorder="1" applyAlignment="1"/>
    <xf numFmtId="0" fontId="6" fillId="2" borderId="1" xfId="0" applyFont="1" applyFill="1" applyBorder="1" applyAlignment="1">
      <alignment horizontal="right"/>
    </xf>
    <xf numFmtId="0" fontId="1" fillId="0" borderId="1" xfId="0" applyFont="1" applyBorder="1"/>
    <xf numFmtId="0" fontId="12" fillId="2" borderId="1" xfId="0" applyFont="1" applyFill="1" applyBorder="1" applyAlignment="1">
      <alignment horizontal="right"/>
    </xf>
    <xf numFmtId="20" fontId="1" fillId="0" borderId="1" xfId="0" applyNumberFormat="1" applyFont="1" applyBorder="1" applyAlignment="1"/>
    <xf numFmtId="0" fontId="1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15" fillId="2" borderId="1" xfId="0" applyFont="1" applyFill="1" applyBorder="1" applyAlignment="1"/>
    <xf numFmtId="0" fontId="6" fillId="2" borderId="2" xfId="0" applyFont="1" applyFill="1" applyBorder="1" applyAlignment="1"/>
    <xf numFmtId="0" fontId="4" fillId="2" borderId="2" xfId="0" applyFont="1" applyFill="1" applyBorder="1"/>
    <xf numFmtId="0" fontId="4" fillId="2" borderId="7" xfId="0" applyFont="1" applyFill="1" applyBorder="1" applyAlignment="1">
      <alignment horizontal="center"/>
    </xf>
    <xf numFmtId="0" fontId="16" fillId="2" borderId="8" xfId="0" applyFont="1" applyFill="1" applyBorder="1" applyAlignment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6" xfId="0" applyFont="1" applyFill="1" applyBorder="1"/>
    <xf numFmtId="0" fontId="1" fillId="2" borderId="7" xfId="0" applyFont="1" applyFill="1" applyBorder="1" applyAlignment="1"/>
    <xf numFmtId="20" fontId="4" fillId="2" borderId="7" xfId="0" applyNumberFormat="1" applyFont="1" applyFill="1" applyBorder="1" applyAlignment="1"/>
    <xf numFmtId="0" fontId="4" fillId="2" borderId="7" xfId="0" applyFont="1" applyFill="1" applyBorder="1" applyAlignment="1"/>
    <xf numFmtId="0" fontId="4" fillId="2" borderId="7" xfId="0" applyFont="1" applyFill="1" applyBorder="1"/>
    <xf numFmtId="20" fontId="4" fillId="0" borderId="5" xfId="0" applyNumberFormat="1" applyFont="1" applyBorder="1" applyAlignment="1"/>
    <xf numFmtId="0" fontId="4" fillId="0" borderId="5" xfId="0" applyFont="1" applyBorder="1" applyAlignment="1"/>
    <xf numFmtId="0" fontId="4" fillId="0" borderId="5" xfId="0" applyFont="1" applyBorder="1"/>
    <xf numFmtId="0" fontId="4" fillId="0" borderId="1" xfId="0" applyFont="1" applyBorder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0" fontId="19" fillId="2" borderId="1" xfId="0" applyFont="1" applyFill="1" applyBorder="1" applyAlignment="1">
      <alignment horizontal="center"/>
    </xf>
    <xf numFmtId="0" fontId="12" fillId="2" borderId="1" xfId="0" applyFont="1" applyFill="1" applyBorder="1" applyAlignment="1"/>
    <xf numFmtId="0" fontId="1" fillId="0" borderId="5" xfId="0" applyFont="1" applyBorder="1"/>
    <xf numFmtId="0" fontId="4" fillId="2" borderId="1" xfId="0" applyFont="1" applyFill="1" applyBorder="1" applyAlignment="1">
      <alignment horizontal="right"/>
    </xf>
    <xf numFmtId="0" fontId="4" fillId="5" borderId="1" xfId="0" applyFont="1" applyFill="1" applyBorder="1" applyAlignment="1"/>
    <xf numFmtId="0" fontId="1" fillId="5" borderId="1" xfId="0" applyFont="1" applyFill="1" applyBorder="1" applyAlignment="1"/>
    <xf numFmtId="0" fontId="4" fillId="2" borderId="1" xfId="0" applyFont="1" applyFill="1" applyBorder="1" applyAlignment="1">
      <alignment horizontal="right"/>
    </xf>
    <xf numFmtId="0" fontId="6" fillId="2" borderId="1" xfId="0" applyFont="1" applyFill="1" applyBorder="1"/>
    <xf numFmtId="0" fontId="14" fillId="2" borderId="1" xfId="0" applyFont="1" applyFill="1" applyBorder="1" applyAlignment="1"/>
    <xf numFmtId="0" fontId="6" fillId="5" borderId="1" xfId="0" applyFont="1" applyFill="1" applyBorder="1" applyAlignment="1"/>
    <xf numFmtId="0" fontId="4" fillId="0" borderId="3" xfId="0" applyFont="1" applyBorder="1"/>
    <xf numFmtId="0" fontId="2" fillId="2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Alignment="1"/>
    <xf numFmtId="0" fontId="4" fillId="2" borderId="0" xfId="0" applyFont="1" applyFill="1" applyAlignment="1"/>
    <xf numFmtId="0" fontId="4" fillId="2" borderId="8" xfId="0" applyFont="1" applyFill="1" applyBorder="1"/>
    <xf numFmtId="0" fontId="6" fillId="0" borderId="12" xfId="0" applyFont="1" applyBorder="1" applyAlignment="1">
      <alignment horizontal="right"/>
    </xf>
    <xf numFmtId="4" fontId="6" fillId="2" borderId="10" xfId="0" applyNumberFormat="1" applyFont="1" applyFill="1" applyBorder="1" applyAlignment="1"/>
    <xf numFmtId="0" fontId="20" fillId="2" borderId="0" xfId="0" applyFont="1" applyFill="1" applyAlignment="1">
      <alignment horizontal="left"/>
    </xf>
    <xf numFmtId="0" fontId="21" fillId="2" borderId="0" xfId="0" applyFont="1" applyFill="1"/>
    <xf numFmtId="0" fontId="21" fillId="0" borderId="0" xfId="0" applyFont="1"/>
    <xf numFmtId="0" fontId="21" fillId="6" borderId="1" xfId="0" applyFont="1" applyFill="1" applyBorder="1" applyAlignment="1"/>
    <xf numFmtId="0" fontId="1" fillId="0" borderId="13" xfId="0" applyFont="1" applyBorder="1"/>
    <xf numFmtId="0" fontId="21" fillId="6" borderId="2" xfId="0" applyFont="1" applyFill="1" applyBorder="1" applyAlignment="1"/>
    <xf numFmtId="0" fontId="14" fillId="2" borderId="5" xfId="0" applyFont="1" applyFill="1" applyBorder="1" applyAlignment="1"/>
    <xf numFmtId="0" fontId="23" fillId="0" borderId="0" xfId="0" applyFont="1" applyAlignment="1"/>
    <xf numFmtId="0" fontId="23" fillId="0" borderId="0" xfId="0" applyFont="1" applyAlignment="1">
      <alignment horizontal="right"/>
    </xf>
    <xf numFmtId="0" fontId="23" fillId="0" borderId="0" xfId="0" applyFont="1" applyAlignment="1"/>
    <xf numFmtId="0" fontId="24" fillId="0" borderId="0" xfId="0" applyFont="1" applyAlignment="1"/>
    <xf numFmtId="0" fontId="2" fillId="2" borderId="5" xfId="0" applyFont="1" applyFill="1" applyBorder="1" applyAlignment="1"/>
    <xf numFmtId="0" fontId="8" fillId="2" borderId="0" xfId="0" applyFont="1" applyFill="1" applyAlignment="1"/>
    <xf numFmtId="0" fontId="1" fillId="2" borderId="15" xfId="0" applyFont="1" applyFill="1" applyBorder="1" applyAlignment="1"/>
    <xf numFmtId="0" fontId="4" fillId="2" borderId="15" xfId="0" applyFont="1" applyFill="1" applyBorder="1"/>
    <xf numFmtId="4" fontId="6" fillId="2" borderId="1" xfId="0" applyNumberFormat="1" applyFont="1" applyFill="1" applyBorder="1" applyAlignment="1"/>
    <xf numFmtId="0" fontId="22" fillId="2" borderId="1" xfId="0" applyFont="1" applyFill="1" applyBorder="1" applyAlignment="1"/>
    <xf numFmtId="0" fontId="6" fillId="2" borderId="15" xfId="0" applyFont="1" applyFill="1" applyBorder="1" applyAlignment="1"/>
    <xf numFmtId="0" fontId="4" fillId="2" borderId="5" xfId="0" applyFont="1" applyFill="1" applyBorder="1" applyAlignment="1"/>
    <xf numFmtId="0" fontId="1" fillId="2" borderId="1" xfId="0" applyFont="1" applyFill="1" applyBorder="1" applyAlignment="1">
      <alignment horizontal="right"/>
    </xf>
    <xf numFmtId="4" fontId="6" fillId="0" borderId="0" xfId="0" applyNumberFormat="1" applyFont="1"/>
    <xf numFmtId="0" fontId="19" fillId="2" borderId="1" xfId="0" applyFont="1" applyFill="1" applyBorder="1" applyAlignment="1">
      <alignment horizontal="center"/>
    </xf>
    <xf numFmtId="0" fontId="14" fillId="2" borderId="1" xfId="0" applyFont="1" applyFill="1" applyBorder="1" applyAlignment="1"/>
    <xf numFmtId="0" fontId="4" fillId="2" borderId="1" xfId="0" applyFont="1" applyFill="1" applyBorder="1" applyAlignment="1"/>
    <xf numFmtId="0" fontId="4" fillId="2" borderId="1" xfId="0" applyFont="1" applyFill="1" applyBorder="1" applyAlignment="1"/>
    <xf numFmtId="0" fontId="25" fillId="2" borderId="1" xfId="0" applyFont="1" applyFill="1" applyBorder="1" applyAlignment="1"/>
    <xf numFmtId="0" fontId="4" fillId="0" borderId="0" xfId="0" applyFont="1" applyAlignment="1"/>
    <xf numFmtId="0" fontId="14" fillId="2" borderId="17" xfId="0" applyFont="1" applyFill="1" applyBorder="1" applyAlignment="1"/>
    <xf numFmtId="0" fontId="4" fillId="2" borderId="17" xfId="0" applyFont="1" applyFill="1" applyBorder="1" applyAlignment="1"/>
    <xf numFmtId="0" fontId="6" fillId="2" borderId="6" xfId="0" applyFont="1" applyFill="1" applyBorder="1" applyAlignment="1"/>
    <xf numFmtId="0" fontId="4" fillId="2" borderId="6" xfId="0" applyFont="1" applyFill="1" applyBorder="1" applyAlignment="1"/>
    <xf numFmtId="0" fontId="4" fillId="2" borderId="3" xfId="0" applyFont="1" applyFill="1" applyBorder="1"/>
    <xf numFmtId="0" fontId="4" fillId="2" borderId="6" xfId="0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4" fillId="0" borderId="18" xfId="0" applyFont="1" applyBorder="1"/>
    <xf numFmtId="0" fontId="26" fillId="0" borderId="1" xfId="0" applyFont="1" applyBorder="1" applyAlignment="1">
      <alignment horizontal="right"/>
    </xf>
    <xf numFmtId="4" fontId="26" fillId="0" borderId="1" xfId="0" applyNumberFormat="1" applyFont="1" applyBorder="1"/>
    <xf numFmtId="0" fontId="26" fillId="0" borderId="1" xfId="0" applyFont="1" applyBorder="1" applyAlignment="1"/>
    <xf numFmtId="0" fontId="4" fillId="0" borderId="0" xfId="0" applyFont="1" applyAlignment="1">
      <alignment horizontal="right"/>
    </xf>
    <xf numFmtId="0" fontId="27" fillId="5" borderId="1" xfId="0" applyFont="1" applyFill="1" applyBorder="1" applyAlignment="1"/>
    <xf numFmtId="0" fontId="4" fillId="0" borderId="1" xfId="0" applyFont="1" applyBorder="1" applyAlignment="1">
      <alignment horizontal="right"/>
    </xf>
    <xf numFmtId="0" fontId="28" fillId="2" borderId="1" xfId="0" applyFont="1" applyFill="1" applyBorder="1"/>
    <xf numFmtId="4" fontId="6" fillId="2" borderId="1" xfId="0" applyNumberFormat="1" applyFont="1" applyFill="1" applyBorder="1"/>
    <xf numFmtId="0" fontId="4" fillId="0" borderId="1" xfId="0" applyFont="1" applyBorder="1" applyAlignment="1"/>
    <xf numFmtId="0" fontId="1" fillId="0" borderId="2" xfId="0" applyFont="1" applyBorder="1"/>
    <xf numFmtId="0" fontId="1" fillId="0" borderId="3" xfId="0" applyFont="1" applyBorder="1" applyAlignment="1"/>
    <xf numFmtId="0" fontId="1" fillId="2" borderId="8" xfId="0" applyFont="1" applyFill="1" applyBorder="1"/>
    <xf numFmtId="0" fontId="2" fillId="0" borderId="12" xfId="0" applyFont="1" applyBorder="1" applyAlignment="1">
      <alignment horizontal="right"/>
    </xf>
    <xf numFmtId="4" fontId="2" fillId="2" borderId="10" xfId="0" applyNumberFormat="1" applyFont="1" applyFill="1" applyBorder="1" applyAlignment="1">
      <alignment horizontal="right"/>
    </xf>
    <xf numFmtId="0" fontId="6" fillId="2" borderId="19" xfId="0" applyFont="1" applyFill="1" applyBorder="1" applyAlignment="1"/>
    <xf numFmtId="0" fontId="2" fillId="0" borderId="0" xfId="0" applyFont="1" applyAlignment="1"/>
    <xf numFmtId="0" fontId="1" fillId="0" borderId="0" xfId="0" applyFont="1" applyAlignment="1"/>
    <xf numFmtId="0" fontId="3" fillId="3" borderId="7" xfId="0" applyFont="1" applyFill="1" applyBorder="1" applyAlignment="1">
      <alignment horizontal="center"/>
    </xf>
    <xf numFmtId="0" fontId="1" fillId="0" borderId="7" xfId="0" applyFont="1" applyBorder="1" applyAlignment="1"/>
    <xf numFmtId="0" fontId="0" fillId="7" borderId="0" xfId="0" applyFont="1" applyFill="1" applyAlignment="1"/>
    <xf numFmtId="0" fontId="14" fillId="2" borderId="3" xfId="0" applyFont="1" applyFill="1" applyBorder="1" applyAlignment="1">
      <alignment horizontal="center"/>
    </xf>
    <xf numFmtId="0" fontId="1" fillId="0" borderId="6" xfId="0" applyFont="1" applyBorder="1"/>
    <xf numFmtId="0" fontId="22" fillId="6" borderId="3" xfId="0" applyFont="1" applyFill="1" applyBorder="1" applyAlignment="1">
      <alignment wrapText="1"/>
    </xf>
    <xf numFmtId="0" fontId="1" fillId="0" borderId="13" xfId="0" applyFont="1" applyBorder="1"/>
    <xf numFmtId="0" fontId="22" fillId="6" borderId="14" xfId="0" applyFont="1" applyFill="1" applyBorder="1" applyAlignment="1"/>
    <xf numFmtId="0" fontId="1" fillId="0" borderId="15" xfId="0" applyFont="1" applyBorder="1"/>
    <xf numFmtId="0" fontId="1" fillId="0" borderId="16" xfId="0" applyFont="1" applyBorder="1"/>
    <xf numFmtId="0" fontId="4" fillId="2" borderId="2" xfId="0" applyFont="1" applyFill="1" applyBorder="1" applyAlignment="1">
      <alignment wrapText="1"/>
    </xf>
    <xf numFmtId="0" fontId="1" fillId="0" borderId="11" xfId="0" applyFont="1" applyBorder="1"/>
    <xf numFmtId="0" fontId="1" fillId="0" borderId="5" xfId="0" applyFont="1" applyBorder="1"/>
    <xf numFmtId="0" fontId="22" fillId="6" borderId="3" xfId="0" applyFont="1" applyFill="1" applyBorder="1" applyAlignment="1"/>
  </cellXfs>
  <cellStyles count="1">
    <cellStyle name="Normal" xfId="0" builtinId="0"/>
  </cellStyles>
  <dxfs count="6">
    <dxf>
      <font>
        <b/>
        <color rgb="FFFFFFFF"/>
      </font>
      <fill>
        <patternFill patternType="solid">
          <fgColor rgb="FFB7E1CD"/>
          <bgColor rgb="FFB7E1CD"/>
        </patternFill>
      </fill>
    </dxf>
    <dxf>
      <font>
        <b/>
        <color rgb="FFFF0000"/>
      </font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_tradnl"/>
              <a:t>Tiempo - ppm CO2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 Hoja de toma de datos y repre'!$B$45</c:f>
              <c:strCache>
                <c:ptCount val="1"/>
                <c:pt idx="0">
                  <c:v>CO2</c:v>
                </c:pt>
              </c:strCache>
            </c:strRef>
          </c:tx>
          <c:xVal>
            <c:numRef>
              <c:f>'1 Hoja de toma de datos y repre'!$A$46:$A$66</c:f>
              <c:numCache>
                <c:formatCode>General</c:formatCode>
                <c:ptCount val="21"/>
              </c:numCache>
            </c:numRef>
          </c:xVal>
          <c:yVal>
            <c:numRef>
              <c:f>'1 Hoja de toma de datos y repre'!$B$46:$B$66</c:f>
              <c:numCache>
                <c:formatCode>General</c:formatCode>
                <c:ptCount val="2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874688"/>
        <c:axId val="163876224"/>
      </c:scatterChart>
      <c:valAx>
        <c:axId val="16387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3876224"/>
        <c:crosses val="autoZero"/>
        <c:crossBetween val="midCat"/>
      </c:valAx>
      <c:valAx>
        <c:axId val="163876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8746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_tradnl"/>
              <a:t>Tiempo - Temperatura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 Hoja de toma de datos y repre'!$C$45</c:f>
              <c:strCache>
                <c:ptCount val="1"/>
                <c:pt idx="0">
                  <c:v>Temperatura</c:v>
                </c:pt>
              </c:strCache>
            </c:strRef>
          </c:tx>
          <c:xVal>
            <c:numRef>
              <c:f>'1 Hoja de toma de datos y repre'!$A$46:$A$66</c:f>
              <c:numCache>
                <c:formatCode>General</c:formatCode>
                <c:ptCount val="21"/>
              </c:numCache>
            </c:numRef>
          </c:xVal>
          <c:yVal>
            <c:numRef>
              <c:f>'1 Hoja de toma de datos y repre'!$C$46:$C$66</c:f>
              <c:numCache>
                <c:formatCode>General</c:formatCode>
                <c:ptCount val="2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433280"/>
        <c:axId val="164443264"/>
      </c:scatterChart>
      <c:valAx>
        <c:axId val="16443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443264"/>
        <c:crosses val="autoZero"/>
        <c:crossBetween val="midCat"/>
      </c:valAx>
      <c:valAx>
        <c:axId val="164443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44332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_tradnl"/>
              <a:t>Tiempo - HR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 Hoja de toma de datos y repre'!$D$45</c:f>
              <c:strCache>
                <c:ptCount val="1"/>
                <c:pt idx="0">
                  <c:v>HR</c:v>
                </c:pt>
              </c:strCache>
            </c:strRef>
          </c:tx>
          <c:xVal>
            <c:numRef>
              <c:f>'1 Hoja de toma de datos y repre'!$A$46:$A$66</c:f>
              <c:numCache>
                <c:formatCode>General</c:formatCode>
                <c:ptCount val="21"/>
              </c:numCache>
            </c:numRef>
          </c:xVal>
          <c:yVal>
            <c:numRef>
              <c:f>'1 Hoja de toma de datos y repre'!$D$46:$D$66</c:f>
              <c:numCache>
                <c:formatCode>General</c:formatCode>
                <c:ptCount val="2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476032"/>
        <c:axId val="164477568"/>
      </c:scatterChart>
      <c:valAx>
        <c:axId val="16447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477568"/>
        <c:crosses val="autoZero"/>
        <c:crossBetween val="midCat"/>
      </c:valAx>
      <c:valAx>
        <c:axId val="164477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44760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s-ES_tradnl" b="0">
                <a:solidFill>
                  <a:srgbClr val="757575"/>
                </a:solidFill>
                <a:latin typeface="+mn-lt"/>
              </a:rPr>
              <a:t>caudal frente a CO2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 Estimación Caudalpersona fren'!$B$7</c:f>
              <c:strCache>
                <c:ptCount val="1"/>
                <c:pt idx="0">
                  <c:v>m3/h por persona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exp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'3 Estimación Caudalpersona fren'!$A$8:$A$11</c:f>
              <c:numCache>
                <c:formatCode>General</c:formatCode>
                <c:ptCount val="4"/>
                <c:pt idx="0">
                  <c:v>350</c:v>
                </c:pt>
                <c:pt idx="1">
                  <c:v>500</c:v>
                </c:pt>
                <c:pt idx="2">
                  <c:v>800</c:v>
                </c:pt>
                <c:pt idx="3">
                  <c:v>1000</c:v>
                </c:pt>
              </c:numCache>
            </c:numRef>
          </c:xVal>
          <c:yVal>
            <c:numRef>
              <c:f>'3 Estimación Caudalpersona fren'!$B$8:$B$11</c:f>
              <c:numCache>
                <c:formatCode>General</c:formatCode>
                <c:ptCount val="4"/>
                <c:pt idx="0">
                  <c:v>72</c:v>
                </c:pt>
                <c:pt idx="1">
                  <c:v>45</c:v>
                </c:pt>
                <c:pt idx="2">
                  <c:v>28</c:v>
                </c:pt>
                <c:pt idx="3">
                  <c:v>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174464"/>
        <c:axId val="164184832"/>
      </c:scatterChart>
      <c:valAx>
        <c:axId val="16417446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s-ES_tradnl" b="0">
                    <a:solidFill>
                      <a:srgbClr val="000000"/>
                    </a:solidFill>
                    <a:latin typeface="+mn-lt"/>
                  </a:rPr>
                  <a:t>CO2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ES"/>
          </a:p>
        </c:txPr>
        <c:crossAx val="164184832"/>
        <c:crosses val="autoZero"/>
        <c:crossBetween val="midCat"/>
      </c:valAx>
      <c:valAx>
        <c:axId val="1641848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s-ES_tradnl" b="0">
                    <a:solidFill>
                      <a:srgbClr val="000000"/>
                    </a:solidFill>
                    <a:latin typeface="+mn-lt"/>
                  </a:rPr>
                  <a:t>m3/h por persona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ES"/>
          </a:p>
        </c:txPr>
        <c:crossAx val="164174464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E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3.png"/><Relationship Id="rId1" Type="http://schemas.openxmlformats.org/officeDocument/2006/relationships/image" Target="../media/image1.jp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152400</xdr:rowOff>
    </xdr:from>
    <xdr:ext cx="2828925" cy="1076325"/>
    <xdr:pic>
      <xdr:nvPicPr>
        <xdr:cNvPr id="2" name="image1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504825</xdr:colOff>
      <xdr:row>87</xdr:row>
      <xdr:rowOff>-200025</xdr:rowOff>
    </xdr:from>
    <xdr:ext cx="4600575" cy="6257925"/>
    <xdr:pic>
      <xdr:nvPicPr>
        <xdr:cNvPr id="3" name="image4.pn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933450</xdr:colOff>
      <xdr:row>7</xdr:row>
      <xdr:rowOff>104774</xdr:rowOff>
    </xdr:from>
    <xdr:ext cx="1009650" cy="1066801"/>
    <xdr:grpSp>
      <xdr:nvGrpSpPr>
        <xdr:cNvPr id="31" name="30 Grupo"/>
        <xdr:cNvGrpSpPr/>
      </xdr:nvGrpSpPr>
      <xdr:grpSpPr>
        <a:xfrm>
          <a:off x="1895475" y="1600199"/>
          <a:ext cx="1009650" cy="1066801"/>
          <a:chOff x="1933575" y="1619250"/>
          <a:chExt cx="885825" cy="952500"/>
        </a:xfrm>
      </xdr:grpSpPr>
      <xdr:sp macro="" textlink="">
        <xdr:nvSpPr>
          <xdr:cNvPr id="6" name="Shape 3"/>
          <xdr:cNvSpPr/>
        </xdr:nvSpPr>
        <xdr:spPr>
          <a:xfrm>
            <a:off x="2059505" y="1768563"/>
            <a:ext cx="658445" cy="653846"/>
          </a:xfrm>
          <a:prstGeom prst="flowChartOr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cxnSp macro="">
        <xdr:nvCxnSpPr>
          <xdr:cNvPr id="7" name="Shape 4"/>
          <xdr:cNvCxnSpPr/>
        </xdr:nvCxnSpPr>
        <xdr:spPr>
          <a:xfrm flipH="1">
            <a:off x="2155935" y="1864316"/>
            <a:ext cx="465588" cy="462388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8" name="Shape 5"/>
          <xdr:cNvCxnSpPr/>
        </xdr:nvCxnSpPr>
        <xdr:spPr>
          <a:xfrm>
            <a:off x="2155932" y="1864316"/>
            <a:ext cx="465588" cy="462388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9" name="Shape 6"/>
          <xdr:cNvSpPr txBox="1"/>
        </xdr:nvSpPr>
        <xdr:spPr>
          <a:xfrm>
            <a:off x="2248763" y="1504949"/>
            <a:ext cx="246787" cy="295275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/>
              <a:t>N</a:t>
            </a:r>
            <a:endParaRPr sz="1200" b="1"/>
          </a:p>
        </xdr:txBody>
      </xdr:sp>
      <xdr:sp macro="" textlink="">
        <xdr:nvSpPr>
          <xdr:cNvPr id="10" name="Shape 7"/>
          <xdr:cNvSpPr txBox="1"/>
        </xdr:nvSpPr>
        <xdr:spPr>
          <a:xfrm>
            <a:off x="2311580" y="2386418"/>
            <a:ext cx="128519" cy="185332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/>
              <a:t>S</a:t>
            </a:r>
            <a:endParaRPr sz="1200" b="1"/>
          </a:p>
        </xdr:txBody>
      </xdr:sp>
      <xdr:sp macro="" textlink="">
        <xdr:nvSpPr>
          <xdr:cNvPr id="11" name="Shape 8"/>
          <xdr:cNvSpPr txBox="1"/>
        </xdr:nvSpPr>
        <xdr:spPr>
          <a:xfrm>
            <a:off x="2776606" y="1945006"/>
            <a:ext cx="128519" cy="185332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/>
              <a:t>E</a:t>
            </a:r>
            <a:endParaRPr sz="1200" b="1"/>
          </a:p>
        </xdr:txBody>
      </xdr:sp>
      <xdr:sp macro="" textlink="">
        <xdr:nvSpPr>
          <xdr:cNvPr id="12" name="Shape 9"/>
          <xdr:cNvSpPr txBox="1"/>
        </xdr:nvSpPr>
        <xdr:spPr>
          <a:xfrm>
            <a:off x="1895475" y="1916431"/>
            <a:ext cx="128519" cy="185332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/>
              <a:t>O</a:t>
            </a:r>
            <a:endParaRPr sz="1200" b="1"/>
          </a:p>
        </xdr:txBody>
      </xdr:sp>
    </xdr:grpSp>
    <xdr:clientData fLocksWithSheet="0"/>
  </xdr:oneCellAnchor>
  <xdr:oneCellAnchor>
    <xdr:from>
      <xdr:col>0</xdr:col>
      <xdr:colOff>152400</xdr:colOff>
      <xdr:row>0</xdr:row>
      <xdr:rowOff>152400</xdr:rowOff>
    </xdr:from>
    <xdr:ext cx="2828925" cy="1076325"/>
    <xdr:pic>
      <xdr:nvPicPr>
        <xdr:cNvPr id="29" name="image1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952500</xdr:colOff>
      <xdr:row>17</xdr:row>
      <xdr:rowOff>200025</xdr:rowOff>
    </xdr:from>
    <xdr:ext cx="4810125" cy="4810125"/>
    <xdr:pic>
      <xdr:nvPicPr>
        <xdr:cNvPr id="30" name="image3.pn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133350</xdr:colOff>
      <xdr:row>8</xdr:row>
      <xdr:rowOff>76200</xdr:rowOff>
    </xdr:from>
    <xdr:ext cx="1009650" cy="1066801"/>
    <xdr:grpSp>
      <xdr:nvGrpSpPr>
        <xdr:cNvPr id="43" name="42 Grupo"/>
        <xdr:cNvGrpSpPr/>
      </xdr:nvGrpSpPr>
      <xdr:grpSpPr>
        <a:xfrm>
          <a:off x="5905500" y="1733550"/>
          <a:ext cx="1009650" cy="1066801"/>
          <a:chOff x="1933575" y="1619250"/>
          <a:chExt cx="885825" cy="952500"/>
        </a:xfrm>
      </xdr:grpSpPr>
      <xdr:sp macro="" textlink="">
        <xdr:nvSpPr>
          <xdr:cNvPr id="44" name="Shape 3"/>
          <xdr:cNvSpPr/>
        </xdr:nvSpPr>
        <xdr:spPr>
          <a:xfrm>
            <a:off x="2059505" y="1768563"/>
            <a:ext cx="658445" cy="653846"/>
          </a:xfrm>
          <a:prstGeom prst="flowChartOr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cxnSp macro="">
        <xdr:nvCxnSpPr>
          <xdr:cNvPr id="45" name="Shape 4"/>
          <xdr:cNvCxnSpPr/>
        </xdr:nvCxnSpPr>
        <xdr:spPr>
          <a:xfrm flipH="1">
            <a:off x="2155935" y="1864316"/>
            <a:ext cx="465588" cy="462388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46" name="Shape 5"/>
          <xdr:cNvCxnSpPr/>
        </xdr:nvCxnSpPr>
        <xdr:spPr>
          <a:xfrm>
            <a:off x="2155932" y="1864316"/>
            <a:ext cx="465588" cy="462388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47" name="Shape 6"/>
          <xdr:cNvSpPr txBox="1"/>
        </xdr:nvSpPr>
        <xdr:spPr>
          <a:xfrm>
            <a:off x="2248763" y="1504949"/>
            <a:ext cx="246787" cy="295275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/>
              <a:t>N</a:t>
            </a:r>
            <a:endParaRPr sz="1200" b="1"/>
          </a:p>
        </xdr:txBody>
      </xdr:sp>
      <xdr:sp macro="" textlink="">
        <xdr:nvSpPr>
          <xdr:cNvPr id="48" name="Shape 7"/>
          <xdr:cNvSpPr txBox="1"/>
        </xdr:nvSpPr>
        <xdr:spPr>
          <a:xfrm>
            <a:off x="2311580" y="2386418"/>
            <a:ext cx="128519" cy="185332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/>
              <a:t>S</a:t>
            </a:r>
            <a:endParaRPr sz="1200" b="1"/>
          </a:p>
        </xdr:txBody>
      </xdr:sp>
      <xdr:sp macro="" textlink="">
        <xdr:nvSpPr>
          <xdr:cNvPr id="49" name="Shape 8"/>
          <xdr:cNvSpPr txBox="1"/>
        </xdr:nvSpPr>
        <xdr:spPr>
          <a:xfrm>
            <a:off x="2776606" y="1945006"/>
            <a:ext cx="128519" cy="185332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/>
              <a:t>E</a:t>
            </a:r>
            <a:endParaRPr sz="1200" b="1"/>
          </a:p>
        </xdr:txBody>
      </xdr:sp>
      <xdr:sp macro="" textlink="">
        <xdr:nvSpPr>
          <xdr:cNvPr id="50" name="Shape 9"/>
          <xdr:cNvSpPr txBox="1"/>
        </xdr:nvSpPr>
        <xdr:spPr>
          <a:xfrm>
            <a:off x="1895475" y="1916431"/>
            <a:ext cx="128519" cy="185332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/>
              <a:t>O</a:t>
            </a:r>
            <a:endParaRPr sz="1200" b="1"/>
          </a:p>
        </xdr:txBody>
      </xdr:sp>
    </xdr:grpSp>
    <xdr:clientData fLocksWithSheet="0"/>
  </xdr:oneCellAnchor>
  <xdr:oneCellAnchor>
    <xdr:from>
      <xdr:col>1</xdr:col>
      <xdr:colOff>9525</xdr:colOff>
      <xdr:row>18</xdr:row>
      <xdr:rowOff>76200</xdr:rowOff>
    </xdr:from>
    <xdr:ext cx="1009650" cy="1066801"/>
    <xdr:grpSp>
      <xdr:nvGrpSpPr>
        <xdr:cNvPr id="51" name="50 Grupo"/>
        <xdr:cNvGrpSpPr/>
      </xdr:nvGrpSpPr>
      <xdr:grpSpPr>
        <a:xfrm>
          <a:off x="971550" y="3352800"/>
          <a:ext cx="1009650" cy="1066801"/>
          <a:chOff x="1933575" y="1619250"/>
          <a:chExt cx="885825" cy="952500"/>
        </a:xfrm>
      </xdr:grpSpPr>
      <xdr:sp macro="" textlink="">
        <xdr:nvSpPr>
          <xdr:cNvPr id="52" name="Shape 3"/>
          <xdr:cNvSpPr/>
        </xdr:nvSpPr>
        <xdr:spPr>
          <a:xfrm>
            <a:off x="2059505" y="1768563"/>
            <a:ext cx="658445" cy="653846"/>
          </a:xfrm>
          <a:prstGeom prst="flowChartOr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cxnSp macro="">
        <xdr:nvCxnSpPr>
          <xdr:cNvPr id="53" name="Shape 4"/>
          <xdr:cNvCxnSpPr/>
        </xdr:nvCxnSpPr>
        <xdr:spPr>
          <a:xfrm flipH="1">
            <a:off x="2155935" y="1864316"/>
            <a:ext cx="465588" cy="462388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54" name="Shape 5"/>
          <xdr:cNvCxnSpPr/>
        </xdr:nvCxnSpPr>
        <xdr:spPr>
          <a:xfrm>
            <a:off x="2155932" y="1864316"/>
            <a:ext cx="465588" cy="462388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55" name="Shape 6"/>
          <xdr:cNvSpPr txBox="1"/>
        </xdr:nvSpPr>
        <xdr:spPr>
          <a:xfrm>
            <a:off x="2248763" y="1504949"/>
            <a:ext cx="246787" cy="295275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/>
              <a:t>N</a:t>
            </a:r>
            <a:endParaRPr sz="1200" b="1"/>
          </a:p>
        </xdr:txBody>
      </xdr:sp>
      <xdr:sp macro="" textlink="">
        <xdr:nvSpPr>
          <xdr:cNvPr id="56" name="Shape 7"/>
          <xdr:cNvSpPr txBox="1"/>
        </xdr:nvSpPr>
        <xdr:spPr>
          <a:xfrm>
            <a:off x="2311580" y="2386418"/>
            <a:ext cx="128519" cy="185332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/>
              <a:t>S</a:t>
            </a:r>
            <a:endParaRPr sz="1200" b="1"/>
          </a:p>
        </xdr:txBody>
      </xdr:sp>
      <xdr:sp macro="" textlink="">
        <xdr:nvSpPr>
          <xdr:cNvPr id="57" name="Shape 8"/>
          <xdr:cNvSpPr txBox="1"/>
        </xdr:nvSpPr>
        <xdr:spPr>
          <a:xfrm>
            <a:off x="2776606" y="1945006"/>
            <a:ext cx="128519" cy="185332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/>
              <a:t>E</a:t>
            </a:r>
            <a:endParaRPr sz="1200" b="1"/>
          </a:p>
        </xdr:txBody>
      </xdr:sp>
      <xdr:sp macro="" textlink="">
        <xdr:nvSpPr>
          <xdr:cNvPr id="58" name="Shape 9"/>
          <xdr:cNvSpPr txBox="1"/>
        </xdr:nvSpPr>
        <xdr:spPr>
          <a:xfrm>
            <a:off x="1895475" y="1916431"/>
            <a:ext cx="128519" cy="185332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/>
              <a:t>O</a:t>
            </a:r>
            <a:endParaRPr sz="1200" b="1"/>
          </a:p>
        </xdr:txBody>
      </xdr:sp>
    </xdr:grpSp>
    <xdr:clientData fLocksWithSheet="0"/>
  </xdr:oneCellAnchor>
  <xdr:twoCellAnchor>
    <xdr:from>
      <xdr:col>1</xdr:col>
      <xdr:colOff>4762</xdr:colOff>
      <xdr:row>69</xdr:row>
      <xdr:rowOff>33337</xdr:rowOff>
    </xdr:from>
    <xdr:to>
      <xdr:col>5</xdr:col>
      <xdr:colOff>728662</xdr:colOff>
      <xdr:row>82</xdr:row>
      <xdr:rowOff>176212</xdr:rowOff>
    </xdr:to>
    <xdr:graphicFrame macro="">
      <xdr:nvGraphicFramePr>
        <xdr:cNvPr id="60" name="5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23812</xdr:colOff>
      <xdr:row>69</xdr:row>
      <xdr:rowOff>14287</xdr:rowOff>
    </xdr:from>
    <xdr:to>
      <xdr:col>10</xdr:col>
      <xdr:colOff>747712</xdr:colOff>
      <xdr:row>82</xdr:row>
      <xdr:rowOff>157162</xdr:rowOff>
    </xdr:to>
    <xdr:graphicFrame macro="">
      <xdr:nvGraphicFramePr>
        <xdr:cNvPr id="63" name="6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23812</xdr:colOff>
      <xdr:row>69</xdr:row>
      <xdr:rowOff>14287</xdr:rowOff>
    </xdr:from>
    <xdr:to>
      <xdr:col>15</xdr:col>
      <xdr:colOff>747712</xdr:colOff>
      <xdr:row>82</xdr:row>
      <xdr:rowOff>157162</xdr:rowOff>
    </xdr:to>
    <xdr:graphicFrame macro="">
      <xdr:nvGraphicFramePr>
        <xdr:cNvPr id="64" name="6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866775</xdr:colOff>
      <xdr:row>9</xdr:row>
      <xdr:rowOff>133350</xdr:rowOff>
    </xdr:from>
    <xdr:ext cx="2457450" cy="1476375"/>
    <xdr:grpSp>
      <xdr:nvGrpSpPr>
        <xdr:cNvPr id="2" name="Shape 2" title="Dibujo"/>
        <xdr:cNvGrpSpPr/>
      </xdr:nvGrpSpPr>
      <xdr:grpSpPr>
        <a:xfrm>
          <a:off x="866775" y="1619250"/>
          <a:ext cx="2457450" cy="1476375"/>
          <a:chOff x="1209600" y="1249000"/>
          <a:chExt cx="4482295" cy="2438976"/>
        </a:xfrm>
      </xdr:grpSpPr>
      <xdr:cxnSp macro="">
        <xdr:nvCxnSpPr>
          <xdr:cNvPr id="24" name="Shape 24"/>
          <xdr:cNvCxnSpPr/>
        </xdr:nvCxnSpPr>
        <xdr:spPr>
          <a:xfrm>
            <a:off x="1209650" y="2114450"/>
            <a:ext cx="20850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25" name="Shape 25"/>
          <xdr:cNvCxnSpPr/>
        </xdr:nvCxnSpPr>
        <xdr:spPr>
          <a:xfrm flipH="1">
            <a:off x="1209600" y="2124275"/>
            <a:ext cx="9900" cy="11508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26" name="Shape 26"/>
          <xdr:cNvCxnSpPr/>
        </xdr:nvCxnSpPr>
        <xdr:spPr>
          <a:xfrm>
            <a:off x="1209650" y="3274925"/>
            <a:ext cx="2085000" cy="9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27" name="Shape 27"/>
          <xdr:cNvCxnSpPr/>
        </xdr:nvCxnSpPr>
        <xdr:spPr>
          <a:xfrm flipH="1">
            <a:off x="3294475" y="2124275"/>
            <a:ext cx="19800" cy="11703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28" name="Shape 28"/>
          <xdr:cNvCxnSpPr/>
        </xdr:nvCxnSpPr>
        <xdr:spPr>
          <a:xfrm rot="10800000" flipH="1">
            <a:off x="1219500" y="1249000"/>
            <a:ext cx="2134200" cy="8556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29" name="Shape 29"/>
          <xdr:cNvCxnSpPr/>
        </xdr:nvCxnSpPr>
        <xdr:spPr>
          <a:xfrm>
            <a:off x="3343775" y="1249000"/>
            <a:ext cx="1455600" cy="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30" name="Shape 30"/>
          <xdr:cNvCxnSpPr/>
        </xdr:nvCxnSpPr>
        <xdr:spPr>
          <a:xfrm rot="10800000" flipH="1">
            <a:off x="3314275" y="1278575"/>
            <a:ext cx="1485000" cy="845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31" name="Shape 31"/>
          <xdr:cNvCxnSpPr/>
        </xdr:nvCxnSpPr>
        <xdr:spPr>
          <a:xfrm>
            <a:off x="4809125" y="1298175"/>
            <a:ext cx="0" cy="10032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32" name="Shape 32"/>
          <xdr:cNvCxnSpPr/>
        </xdr:nvCxnSpPr>
        <xdr:spPr>
          <a:xfrm rot="10800000" flipH="1">
            <a:off x="3314275" y="2311250"/>
            <a:ext cx="1494900" cy="973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  <xdr:sp macro="" textlink="">
        <xdr:nvSpPr>
          <xdr:cNvPr id="33" name="Shape 33"/>
          <xdr:cNvSpPr txBox="1"/>
        </xdr:nvSpPr>
        <xdr:spPr>
          <a:xfrm>
            <a:off x="1632549" y="3383099"/>
            <a:ext cx="2200409" cy="304877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/>
              <a:t>Anchura</a:t>
            </a:r>
            <a:endParaRPr sz="1200"/>
          </a:p>
        </xdr:txBody>
      </xdr:sp>
      <xdr:sp macro="" textlink="">
        <xdr:nvSpPr>
          <xdr:cNvPr id="34" name="Shape 34"/>
          <xdr:cNvSpPr txBox="1"/>
        </xdr:nvSpPr>
        <xdr:spPr>
          <a:xfrm>
            <a:off x="3983025" y="2684850"/>
            <a:ext cx="1708870" cy="562537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/>
              <a:t>Longitud</a:t>
            </a:r>
            <a:endParaRPr sz="1200"/>
          </a:p>
        </xdr:txBody>
      </xdr:sp>
      <xdr:sp macro="" textlink="">
        <xdr:nvSpPr>
          <xdr:cNvPr id="35" name="Shape 35"/>
          <xdr:cNvSpPr txBox="1"/>
        </xdr:nvSpPr>
        <xdr:spPr>
          <a:xfrm>
            <a:off x="1288326" y="2498001"/>
            <a:ext cx="1762837" cy="403209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/>
              <a:t>Altura</a:t>
            </a:r>
            <a:endParaRPr sz="1200"/>
          </a:p>
        </xdr:txBody>
      </xdr:sp>
    </xdr:grpSp>
    <xdr:clientData fLocksWithSheet="0"/>
  </xdr:oneCellAnchor>
  <xdr:oneCellAnchor>
    <xdr:from>
      <xdr:col>0</xdr:col>
      <xdr:colOff>152400</xdr:colOff>
      <xdr:row>0</xdr:row>
      <xdr:rowOff>152400</xdr:rowOff>
    </xdr:from>
    <xdr:ext cx="2828925" cy="1076325"/>
    <xdr:pic>
      <xdr:nvPicPr>
        <xdr:cNvPr id="3" name="image1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257175</xdr:colOff>
      <xdr:row>72</xdr:row>
      <xdr:rowOff>171450</xdr:rowOff>
    </xdr:from>
    <xdr:ext cx="609600" cy="847725"/>
    <xdr:pic>
      <xdr:nvPicPr>
        <xdr:cNvPr id="4" name="image2.pn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39</xdr:row>
      <xdr:rowOff>76200</xdr:rowOff>
    </xdr:from>
    <xdr:ext cx="866775" cy="504825"/>
    <xdr:pic>
      <xdr:nvPicPr>
        <xdr:cNvPr id="5" name="image5.png" title="Imagen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575" y="6724650"/>
          <a:ext cx="86677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6</xdr:row>
      <xdr:rowOff>0</xdr:rowOff>
    </xdr:from>
    <xdr:ext cx="5715000" cy="3533775"/>
    <xdr:graphicFrame macro="">
      <xdr:nvGraphicFramePr>
        <xdr:cNvPr id="4" name="Chart 4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prevencion.asepeyo.es/documento/guia-de-buenas-practicas-en-ventilacion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emet.es/es/eltiempo/observacion/ultimosdato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20"/>
  <sheetViews>
    <sheetView tabSelected="1" topLeftCell="A88" workbookViewId="0">
      <selection activeCell="G120" sqref="G120"/>
    </sheetView>
  </sheetViews>
  <sheetFormatPr baseColWidth="10" defaultColWidth="14.42578125" defaultRowHeight="15.75" customHeight="1"/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2" t="s">
        <v>0</v>
      </c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3" t="s">
        <v>1</v>
      </c>
      <c r="C8" s="1"/>
      <c r="D8" s="1"/>
      <c r="E8" s="1"/>
      <c r="F8" s="1"/>
      <c r="G8" s="1"/>
      <c r="H8" s="1"/>
      <c r="I8" s="1"/>
      <c r="J8" s="1"/>
    </row>
    <row r="9" spans="1:10">
      <c r="A9" s="1"/>
      <c r="B9" s="3" t="s">
        <v>2</v>
      </c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4"/>
      <c r="C10" s="4"/>
      <c r="D10" s="4"/>
      <c r="E10" s="4"/>
      <c r="F10" s="4"/>
      <c r="G10" s="4"/>
      <c r="H10" s="4"/>
      <c r="I10" s="4"/>
      <c r="J10" s="4"/>
    </row>
    <row r="11" spans="1:10">
      <c r="A11" s="5"/>
      <c r="B11" s="6" t="s">
        <v>3</v>
      </c>
      <c r="C11" s="7"/>
      <c r="D11" s="7"/>
      <c r="E11" s="7"/>
      <c r="F11" s="7"/>
      <c r="G11" s="7"/>
      <c r="H11" s="7"/>
      <c r="I11" s="7"/>
      <c r="J11" s="8"/>
    </row>
    <row r="12" spans="1:10">
      <c r="A12" s="1"/>
      <c r="B12" s="9"/>
      <c r="C12" s="9"/>
      <c r="D12" s="9"/>
      <c r="E12" s="9"/>
      <c r="F12" s="9"/>
      <c r="G12" s="9"/>
      <c r="H12" s="9"/>
      <c r="I12" s="9"/>
      <c r="J12" s="9"/>
    </row>
    <row r="13" spans="1:10">
      <c r="A13" s="1"/>
      <c r="B13" s="3" t="s">
        <v>4</v>
      </c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3" t="s">
        <v>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3" t="s">
        <v>6</v>
      </c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3" t="s">
        <v>7</v>
      </c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4"/>
      <c r="C17" s="4"/>
      <c r="D17" s="4"/>
      <c r="E17" s="4"/>
      <c r="F17" s="4"/>
      <c r="G17" s="4"/>
      <c r="H17" s="4"/>
      <c r="I17" s="4"/>
      <c r="J17" s="4"/>
    </row>
    <row r="18" spans="1:10">
      <c r="A18" s="5"/>
      <c r="B18" s="6" t="s">
        <v>8</v>
      </c>
      <c r="C18" s="7"/>
      <c r="D18" s="7"/>
      <c r="E18" s="7"/>
      <c r="F18" s="7"/>
      <c r="G18" s="7"/>
      <c r="H18" s="7"/>
      <c r="I18" s="7"/>
      <c r="J18" s="8"/>
    </row>
    <row r="19" spans="1:10">
      <c r="A19" s="1"/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10"/>
      <c r="B20" s="11" t="s">
        <v>9</v>
      </c>
      <c r="C20" s="12"/>
      <c r="D20" s="12"/>
      <c r="E20" s="12"/>
      <c r="F20" s="12"/>
      <c r="G20" s="12"/>
      <c r="H20" s="12"/>
      <c r="I20" s="12"/>
      <c r="J20" s="12"/>
    </row>
    <row r="21" spans="1:10">
      <c r="A21" s="1"/>
      <c r="B21" s="3" t="s">
        <v>10</v>
      </c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3" t="s">
        <v>11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3" t="s">
        <v>12</v>
      </c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3" t="s">
        <v>13</v>
      </c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3" t="s">
        <v>14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3" t="s">
        <v>15</v>
      </c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3" t="s">
        <v>16</v>
      </c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3" t="s">
        <v>17</v>
      </c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3" t="s">
        <v>18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3" t="s">
        <v>19</v>
      </c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3" t="s">
        <v>20</v>
      </c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3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3" t="s">
        <v>21</v>
      </c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6" t="s">
        <v>22</v>
      </c>
      <c r="C37" s="7"/>
      <c r="D37" s="7"/>
      <c r="E37" s="7"/>
      <c r="F37" s="7"/>
      <c r="G37" s="7"/>
      <c r="H37" s="7"/>
      <c r="I37" s="7"/>
      <c r="J37" s="8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0"/>
      <c r="B39" s="3" t="s">
        <v>23</v>
      </c>
      <c r="C39" s="10"/>
      <c r="D39" s="10"/>
      <c r="E39" s="10"/>
      <c r="F39" s="10"/>
      <c r="G39" s="10"/>
      <c r="H39" s="10"/>
      <c r="I39" s="10"/>
      <c r="J39" s="10"/>
    </row>
    <row r="40" spans="1:10">
      <c r="A40" s="1"/>
      <c r="B40" s="3" t="s">
        <v>24</v>
      </c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3" t="s">
        <v>25</v>
      </c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3" t="s">
        <v>26</v>
      </c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3" t="s">
        <v>27</v>
      </c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3" t="s">
        <v>28</v>
      </c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3" t="s">
        <v>29</v>
      </c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2" t="s">
        <v>30</v>
      </c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3" t="s">
        <v>31</v>
      </c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3" t="s">
        <v>32</v>
      </c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4" t="s">
        <v>33</v>
      </c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3" t="s">
        <v>34</v>
      </c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5" t="s">
        <v>35</v>
      </c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6" t="s">
        <v>36</v>
      </c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3" t="s">
        <v>37</v>
      </c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3" t="s">
        <v>38</v>
      </c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7" t="s">
        <v>39</v>
      </c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7" t="s">
        <v>40</v>
      </c>
      <c r="C63" s="1"/>
      <c r="D63" s="1"/>
      <c r="E63" s="1"/>
      <c r="F63" s="1"/>
      <c r="G63" s="1"/>
      <c r="H63" s="1"/>
      <c r="I63" s="1"/>
      <c r="J63" s="1"/>
    </row>
    <row r="64" spans="1:10">
      <c r="A64" s="1"/>
      <c r="B64" s="3" t="s">
        <v>41</v>
      </c>
      <c r="C64" s="1"/>
      <c r="D64" s="1"/>
      <c r="E64" s="1"/>
      <c r="F64" s="1"/>
      <c r="G64" s="1"/>
      <c r="H64" s="1"/>
      <c r="I64" s="1"/>
      <c r="J64" s="1"/>
    </row>
    <row r="65" spans="1:10">
      <c r="A65" s="1"/>
      <c r="B65" s="3" t="s">
        <v>42</v>
      </c>
      <c r="C65" s="1"/>
      <c r="D65" s="1"/>
      <c r="E65" s="1"/>
      <c r="F65" s="1"/>
      <c r="G65" s="1"/>
      <c r="H65" s="1"/>
      <c r="I65" s="1"/>
      <c r="J65" s="1"/>
    </row>
    <row r="66" spans="1:10">
      <c r="A66" s="1"/>
      <c r="B66" s="3"/>
      <c r="C66" s="1"/>
      <c r="D66" s="1"/>
      <c r="E66" s="1"/>
      <c r="F66" s="1"/>
      <c r="G66" s="1"/>
      <c r="H66" s="1"/>
      <c r="I66" s="1"/>
      <c r="J66" s="1"/>
    </row>
    <row r="67" spans="1:10">
      <c r="A67" s="1"/>
      <c r="B67" s="13" t="s">
        <v>43</v>
      </c>
      <c r="C67" s="1"/>
      <c r="D67" s="1"/>
      <c r="E67" s="1"/>
      <c r="F67" s="1"/>
      <c r="G67" s="1"/>
      <c r="H67" s="1"/>
      <c r="I67" s="1"/>
      <c r="J67" s="1"/>
    </row>
    <row r="68" spans="1:10">
      <c r="A68" s="1"/>
      <c r="B68" s="3" t="s">
        <v>44</v>
      </c>
      <c r="C68" s="1"/>
      <c r="D68" s="1"/>
      <c r="E68" s="1"/>
      <c r="F68" s="1"/>
      <c r="G68" s="1"/>
      <c r="H68" s="1"/>
      <c r="I68" s="1"/>
      <c r="J68" s="1"/>
    </row>
    <row r="69" spans="1:10">
      <c r="A69" s="1"/>
      <c r="B69" s="3" t="s">
        <v>45</v>
      </c>
      <c r="C69" s="1"/>
      <c r="D69" s="1"/>
      <c r="E69" s="1"/>
      <c r="F69" s="1"/>
      <c r="G69" s="1"/>
      <c r="H69" s="1"/>
      <c r="I69" s="1"/>
      <c r="J69" s="1"/>
    </row>
    <row r="70" spans="1:10">
      <c r="A70" s="10"/>
      <c r="B70" s="3" t="s">
        <v>46</v>
      </c>
      <c r="C70" s="10"/>
      <c r="D70" s="10"/>
      <c r="E70" s="10"/>
      <c r="F70" s="10"/>
      <c r="G70" s="10"/>
      <c r="H70" s="10"/>
      <c r="I70" s="10"/>
      <c r="J70" s="10"/>
    </row>
    <row r="71" spans="1:10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>
      <c r="A72" s="1"/>
      <c r="B72" s="2" t="s">
        <v>47</v>
      </c>
      <c r="C72" s="1"/>
      <c r="D72" s="1"/>
      <c r="E72" s="1"/>
      <c r="F72" s="1"/>
      <c r="G72" s="1"/>
      <c r="H72" s="1"/>
      <c r="I72" s="1"/>
      <c r="J72" s="1"/>
    </row>
    <row r="73" spans="1:10">
      <c r="A73" s="1"/>
      <c r="B73" s="3" t="s">
        <v>48</v>
      </c>
      <c r="C73" s="1"/>
      <c r="D73" s="1"/>
      <c r="E73" s="1"/>
      <c r="F73" s="1"/>
      <c r="G73" s="1"/>
      <c r="H73" s="1"/>
      <c r="I73" s="1"/>
      <c r="J73" s="1"/>
    </row>
    <row r="74" spans="1:10">
      <c r="A74" s="1"/>
      <c r="B74" s="3" t="s">
        <v>49</v>
      </c>
      <c r="C74" s="1"/>
      <c r="D74" s="1"/>
      <c r="E74" s="1"/>
      <c r="F74" s="1"/>
      <c r="G74" s="1"/>
      <c r="H74" s="1"/>
      <c r="I74" s="1"/>
      <c r="J74" s="1"/>
    </row>
    <row r="75" spans="1:10">
      <c r="A75" s="1"/>
      <c r="B75" s="3" t="s">
        <v>50</v>
      </c>
      <c r="C75" s="1"/>
      <c r="D75" s="1"/>
      <c r="E75" s="1"/>
      <c r="F75" s="1"/>
      <c r="G75" s="1"/>
      <c r="H75" s="1"/>
      <c r="I75" s="1"/>
      <c r="J75" s="1"/>
    </row>
    <row r="76" spans="1:10">
      <c r="A76" s="1"/>
      <c r="B76" s="3" t="s">
        <v>51</v>
      </c>
      <c r="C76" s="1"/>
      <c r="D76" s="1"/>
      <c r="E76" s="1"/>
      <c r="F76" s="1"/>
      <c r="G76" s="1"/>
      <c r="H76" s="1"/>
      <c r="I76" s="1"/>
      <c r="J76" s="1"/>
    </row>
    <row r="77" spans="1:10">
      <c r="A77" s="1"/>
      <c r="B77" s="3" t="s">
        <v>52</v>
      </c>
      <c r="C77" s="1"/>
      <c r="D77" s="1"/>
      <c r="E77" s="1"/>
      <c r="F77" s="1"/>
      <c r="G77" s="1"/>
      <c r="H77" s="1"/>
      <c r="I77" s="1"/>
      <c r="J77" s="1"/>
    </row>
    <row r="78" spans="1:10">
      <c r="A78" s="1"/>
      <c r="B78" s="3" t="s">
        <v>53</v>
      </c>
      <c r="C78" s="1"/>
      <c r="D78" s="1"/>
      <c r="E78" s="1"/>
      <c r="F78" s="1"/>
      <c r="G78" s="1"/>
      <c r="H78" s="1"/>
      <c r="I78" s="1"/>
      <c r="J78" s="1"/>
    </row>
    <row r="79" spans="1:10">
      <c r="A79" s="1"/>
      <c r="B79" s="3" t="s">
        <v>54</v>
      </c>
      <c r="C79" s="1"/>
      <c r="D79" s="1"/>
      <c r="E79" s="1"/>
      <c r="F79" s="1"/>
      <c r="G79" s="1"/>
      <c r="H79" s="1"/>
      <c r="I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1"/>
      <c r="B82" s="3" t="s">
        <v>55</v>
      </c>
      <c r="C82" s="1"/>
      <c r="D82" s="1"/>
      <c r="E82" s="1"/>
      <c r="F82" s="1"/>
      <c r="G82" s="1"/>
      <c r="H82" s="1"/>
      <c r="I82" s="1"/>
      <c r="J82" s="1"/>
    </row>
    <row r="83" spans="1:10">
      <c r="A83" s="1"/>
      <c r="B83" s="3" t="s">
        <v>56</v>
      </c>
      <c r="C83" s="1"/>
      <c r="D83" s="1"/>
      <c r="E83" s="1"/>
      <c r="F83" s="1"/>
      <c r="G83" s="1"/>
      <c r="H83" s="1"/>
      <c r="I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1"/>
      <c r="B85" s="6" t="s">
        <v>57</v>
      </c>
      <c r="C85" s="7"/>
      <c r="D85" s="7"/>
      <c r="E85" s="7"/>
      <c r="F85" s="7"/>
      <c r="G85" s="7"/>
      <c r="H85" s="7"/>
      <c r="I85" s="7"/>
      <c r="J85" s="8"/>
    </row>
    <row r="86" spans="1:10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1"/>
      <c r="B87" s="1"/>
      <c r="C87" s="1"/>
      <c r="D87" s="1"/>
      <c r="E87" s="1"/>
      <c r="F87" s="1"/>
      <c r="G87" s="18" t="s">
        <v>58</v>
      </c>
      <c r="H87" s="1"/>
      <c r="I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1"/>
      <c r="B89" s="1"/>
      <c r="C89" s="1"/>
      <c r="D89" s="1"/>
      <c r="E89" s="1"/>
      <c r="F89" s="1"/>
      <c r="G89" s="3" t="s">
        <v>183</v>
      </c>
      <c r="H89" s="1"/>
      <c r="I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1"/>
      <c r="B92" s="1"/>
      <c r="C92" s="1"/>
      <c r="D92" s="1"/>
      <c r="E92" s="1"/>
      <c r="F92" s="1"/>
      <c r="G92" s="3" t="s">
        <v>59</v>
      </c>
      <c r="H92" s="1"/>
      <c r="I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1"/>
      <c r="B94" s="1"/>
      <c r="C94" s="1"/>
      <c r="D94" s="1"/>
      <c r="E94" s="1"/>
      <c r="F94" s="1"/>
      <c r="G94" s="3" t="s">
        <v>60</v>
      </c>
      <c r="H94" s="1"/>
      <c r="I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1"/>
      <c r="B96" s="1"/>
      <c r="C96" s="1"/>
      <c r="D96" s="1"/>
      <c r="E96" s="1"/>
      <c r="F96" s="1"/>
      <c r="G96" s="18" t="s">
        <v>61</v>
      </c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8" t="s">
        <v>62</v>
      </c>
      <c r="H97" s="1"/>
      <c r="I97" s="1"/>
      <c r="J97" s="1"/>
    </row>
    <row r="98" spans="1:10">
      <c r="A98" s="1"/>
      <c r="B98" s="1"/>
      <c r="C98" s="1"/>
      <c r="D98" s="1"/>
      <c r="E98" s="1"/>
      <c r="F98" s="1"/>
      <c r="G98" s="18" t="s">
        <v>63</v>
      </c>
      <c r="H98" s="1"/>
      <c r="I98" s="1"/>
      <c r="J98" s="1"/>
    </row>
    <row r="99" spans="1:10">
      <c r="A99" s="1"/>
      <c r="B99" s="1"/>
      <c r="C99" s="1"/>
      <c r="D99" s="1"/>
      <c r="E99" s="1"/>
      <c r="F99" s="1"/>
      <c r="G99" s="18" t="s">
        <v>64</v>
      </c>
      <c r="H99" s="1"/>
      <c r="I99" s="1"/>
      <c r="J99" s="1"/>
    </row>
    <row r="100" spans="1:10">
      <c r="A100" s="1"/>
      <c r="B100" s="1"/>
      <c r="C100" s="1"/>
      <c r="D100" s="1"/>
      <c r="E100" s="1"/>
      <c r="F100" s="1"/>
      <c r="G100" s="19"/>
      <c r="H100" s="1"/>
      <c r="I100" s="1"/>
      <c r="J100" s="1"/>
    </row>
    <row r="101" spans="1:10">
      <c r="A101" s="1"/>
      <c r="B101" s="1"/>
      <c r="C101" s="1"/>
      <c r="D101" s="1"/>
      <c r="E101" s="1"/>
      <c r="F101" s="1"/>
      <c r="G101" s="19"/>
      <c r="H101" s="1"/>
      <c r="I101" s="1"/>
      <c r="J101" s="1"/>
    </row>
    <row r="102" spans="1:10">
      <c r="A102" s="1"/>
      <c r="B102" s="1"/>
      <c r="C102" s="1"/>
      <c r="D102" s="1"/>
      <c r="E102" s="1"/>
      <c r="F102" s="1"/>
      <c r="G102" s="18" t="s">
        <v>65</v>
      </c>
      <c r="H102" s="1"/>
      <c r="I102" s="1"/>
      <c r="J102" s="1"/>
    </row>
    <row r="103" spans="1:10">
      <c r="A103" s="1"/>
      <c r="B103" s="1"/>
      <c r="C103" s="1"/>
      <c r="D103" s="1"/>
      <c r="E103" s="1"/>
      <c r="F103" s="1"/>
      <c r="G103" s="19"/>
      <c r="H103" s="1"/>
      <c r="I103" s="1"/>
      <c r="J103" s="1"/>
    </row>
    <row r="104" spans="1:10">
      <c r="A104" s="1"/>
      <c r="B104" s="1"/>
      <c r="C104" s="1"/>
      <c r="D104" s="1"/>
      <c r="E104" s="1"/>
      <c r="F104" s="1"/>
      <c r="G104" s="19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3" t="s">
        <v>66</v>
      </c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8" t="s">
        <v>67</v>
      </c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8" t="s">
        <v>68</v>
      </c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8" t="s">
        <v>69</v>
      </c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9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8" t="s">
        <v>70</v>
      </c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3" t="s">
        <v>71</v>
      </c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8" t="s">
        <v>72</v>
      </c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5" t="s">
        <v>184</v>
      </c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8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3" t="s">
        <v>73</v>
      </c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3" t="s">
        <v>74</v>
      </c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3" t="s">
        <v>75</v>
      </c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</sheetData>
  <hyperlinks>
    <hyperlink ref="B57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J69"/>
  <sheetViews>
    <sheetView workbookViewId="0">
      <selection activeCell="D17" sqref="D17"/>
    </sheetView>
  </sheetViews>
  <sheetFormatPr baseColWidth="10" defaultColWidth="14.42578125" defaultRowHeight="15.75" customHeight="1"/>
  <sheetData>
    <row r="1" spans="1:10" ht="12.75">
      <c r="A1" s="20"/>
      <c r="B1" s="10"/>
      <c r="C1" s="10"/>
      <c r="D1" s="10"/>
      <c r="E1" s="10"/>
      <c r="F1" s="21"/>
      <c r="G1" s="10"/>
      <c r="H1" s="10"/>
      <c r="I1" s="10"/>
      <c r="J1" s="125"/>
    </row>
    <row r="2" spans="1:10" ht="12.75">
      <c r="A2" s="10"/>
      <c r="B2" s="10"/>
      <c r="C2" s="10"/>
      <c r="D2" s="10"/>
      <c r="E2" s="10"/>
      <c r="F2" s="10"/>
      <c r="G2" s="10"/>
      <c r="H2" s="10"/>
      <c r="I2" s="10"/>
      <c r="J2" s="125"/>
    </row>
    <row r="3" spans="1:10" ht="12.75">
      <c r="A3" s="10"/>
      <c r="B3" s="10"/>
      <c r="C3" s="10"/>
      <c r="D3" s="10"/>
      <c r="E3" s="22" t="s">
        <v>76</v>
      </c>
      <c r="F3" s="10"/>
      <c r="G3" s="10"/>
      <c r="H3" s="10"/>
      <c r="I3" s="10"/>
      <c r="J3" s="125"/>
    </row>
    <row r="4" spans="1:10" ht="12.75">
      <c r="A4" s="10"/>
      <c r="B4" s="10"/>
      <c r="C4" s="10"/>
      <c r="D4" s="10"/>
      <c r="E4" s="23" t="s">
        <v>9</v>
      </c>
      <c r="F4" s="10"/>
      <c r="G4" s="10"/>
      <c r="H4" s="10"/>
      <c r="I4" s="10"/>
      <c r="J4" s="125"/>
    </row>
    <row r="5" spans="1:10" ht="12.75">
      <c r="A5" s="10"/>
      <c r="B5" s="10"/>
      <c r="C5" s="10"/>
      <c r="D5" s="10"/>
      <c r="E5" s="24" t="s">
        <v>77</v>
      </c>
      <c r="F5" s="25"/>
      <c r="G5" s="10"/>
      <c r="H5" s="10"/>
      <c r="I5" s="10"/>
      <c r="J5" s="125"/>
    </row>
    <row r="6" spans="1:10" ht="12.75">
      <c r="A6" s="10"/>
      <c r="B6" s="10"/>
      <c r="C6" s="10"/>
      <c r="D6" s="10"/>
      <c r="E6" s="24" t="s">
        <v>78</v>
      </c>
      <c r="F6" s="25"/>
      <c r="G6" s="10"/>
      <c r="H6" s="10"/>
      <c r="I6" s="10"/>
      <c r="J6" s="125"/>
    </row>
    <row r="7" spans="1:10" ht="41.25" customHeight="1">
      <c r="A7" s="10"/>
      <c r="B7" s="10"/>
      <c r="C7" s="10"/>
      <c r="D7" s="10"/>
      <c r="E7" s="24" t="s">
        <v>79</v>
      </c>
      <c r="F7" s="25"/>
      <c r="G7" s="10"/>
      <c r="H7" s="10"/>
      <c r="I7" s="10"/>
      <c r="J7" s="125"/>
    </row>
    <row r="8" spans="1:10" ht="12.75">
      <c r="A8" s="14" t="s">
        <v>80</v>
      </c>
      <c r="B8" s="10"/>
      <c r="C8" s="10"/>
      <c r="D8" s="13" t="s">
        <v>81</v>
      </c>
      <c r="E8" s="10"/>
      <c r="F8" s="10"/>
      <c r="G8" s="10"/>
      <c r="H8" s="10"/>
      <c r="I8" s="10"/>
      <c r="J8" s="125"/>
    </row>
    <row r="9" spans="1:10" ht="12.75">
      <c r="A9" s="26" t="s">
        <v>82</v>
      </c>
      <c r="B9" s="27"/>
      <c r="C9" s="10"/>
      <c r="D9" s="10"/>
      <c r="E9" s="26" t="s">
        <v>82</v>
      </c>
      <c r="F9" s="27"/>
      <c r="G9" s="10"/>
      <c r="H9" s="10"/>
      <c r="I9" s="10"/>
      <c r="J9" s="125"/>
    </row>
    <row r="10" spans="1:10" ht="12.75">
      <c r="A10" s="26" t="s">
        <v>83</v>
      </c>
      <c r="B10" s="28"/>
      <c r="C10" s="10"/>
      <c r="D10" s="29"/>
      <c r="E10" s="26" t="s">
        <v>83</v>
      </c>
      <c r="F10" s="28"/>
      <c r="G10" s="10"/>
      <c r="H10" s="29"/>
      <c r="I10" s="10"/>
      <c r="J10" s="125"/>
    </row>
    <row r="11" spans="1:10" ht="12.75">
      <c r="A11" s="26" t="s">
        <v>84</v>
      </c>
      <c r="B11" s="28"/>
      <c r="C11" s="10"/>
      <c r="D11" s="29"/>
      <c r="E11" s="26" t="s">
        <v>84</v>
      </c>
      <c r="F11" s="28"/>
      <c r="G11" s="10"/>
      <c r="H11" s="29"/>
      <c r="I11" s="10"/>
      <c r="J11" s="125"/>
    </row>
    <row r="12" spans="1:10" ht="12.75">
      <c r="A12" s="30" t="s">
        <v>85</v>
      </c>
      <c r="B12" s="28"/>
      <c r="C12" s="10"/>
      <c r="D12" s="10"/>
      <c r="E12" s="30" t="s">
        <v>85</v>
      </c>
      <c r="F12" s="28"/>
      <c r="G12" s="10"/>
      <c r="H12" s="10"/>
      <c r="I12" s="10"/>
      <c r="J12" s="125"/>
    </row>
    <row r="13" spans="1:10" ht="12.75">
      <c r="A13" s="126" t="s">
        <v>86</v>
      </c>
      <c r="B13" s="127"/>
      <c r="C13" s="10"/>
      <c r="D13" s="10"/>
      <c r="E13" s="126" t="s">
        <v>86</v>
      </c>
      <c r="F13" s="127"/>
      <c r="G13" s="10"/>
      <c r="H13" s="10"/>
      <c r="I13" s="10"/>
      <c r="J13" s="125"/>
    </row>
    <row r="14" spans="1:10" ht="12.75">
      <c r="A14" s="31" t="s">
        <v>87</v>
      </c>
      <c r="B14" s="28"/>
      <c r="C14" s="10"/>
      <c r="D14" s="10"/>
      <c r="E14" s="31" t="s">
        <v>87</v>
      </c>
      <c r="F14" s="28"/>
      <c r="G14" s="10"/>
      <c r="H14" s="10"/>
      <c r="I14" s="10"/>
      <c r="J14" s="125"/>
    </row>
    <row r="15" spans="1:10" ht="12.75">
      <c r="A15" s="32" t="s">
        <v>88</v>
      </c>
      <c r="B15" s="10"/>
      <c r="C15" s="10"/>
      <c r="D15" s="10"/>
      <c r="E15" s="13"/>
      <c r="F15" s="10"/>
      <c r="G15" s="10"/>
      <c r="H15" s="10"/>
      <c r="I15" s="10"/>
      <c r="J15" s="125"/>
    </row>
    <row r="16" spans="1:10" ht="12.75">
      <c r="A16" s="10"/>
      <c r="B16" s="10"/>
      <c r="C16" s="10"/>
      <c r="D16" s="10"/>
      <c r="E16" s="10"/>
      <c r="F16" s="10"/>
      <c r="G16" s="10"/>
      <c r="H16" s="10"/>
      <c r="I16" s="10"/>
      <c r="J16" s="125"/>
    </row>
    <row r="17" spans="1:10" ht="12.75">
      <c r="A17" s="14" t="s">
        <v>89</v>
      </c>
      <c r="B17" s="10"/>
      <c r="C17" s="10"/>
      <c r="D17" s="10"/>
      <c r="E17" s="10"/>
      <c r="F17" s="10"/>
      <c r="G17" s="10"/>
      <c r="H17" s="10"/>
      <c r="I17" s="10"/>
      <c r="J17" s="125"/>
    </row>
    <row r="18" spans="1:10" ht="12.75">
      <c r="A18" s="13" t="s">
        <v>90</v>
      </c>
      <c r="B18" s="10"/>
      <c r="C18" s="13" t="s">
        <v>91</v>
      </c>
      <c r="D18" s="10"/>
      <c r="E18" s="10"/>
      <c r="F18" s="10"/>
      <c r="G18" s="10"/>
      <c r="H18" s="10"/>
      <c r="J18" s="125"/>
    </row>
    <row r="19" spans="1:10" ht="12.75">
      <c r="A19" s="10"/>
      <c r="B19" s="10"/>
      <c r="C19" s="10"/>
      <c r="D19" s="10"/>
      <c r="E19" s="10"/>
      <c r="F19" s="10"/>
      <c r="G19" s="10"/>
      <c r="H19" s="10"/>
      <c r="I19" s="10"/>
      <c r="J19" s="125"/>
    </row>
    <row r="20" spans="1:10" ht="12.75">
      <c r="A20" s="10"/>
      <c r="B20" s="10"/>
      <c r="C20" s="10"/>
      <c r="D20" s="10"/>
      <c r="E20" s="10"/>
      <c r="F20" s="10"/>
      <c r="G20" s="10"/>
      <c r="H20" s="10"/>
      <c r="I20" s="10"/>
      <c r="J20" s="125"/>
    </row>
    <row r="21" spans="1:10" ht="12.75">
      <c r="A21" s="10"/>
      <c r="B21" s="10"/>
      <c r="C21" s="10"/>
      <c r="D21" s="10"/>
      <c r="E21" s="10"/>
      <c r="F21" s="10"/>
      <c r="G21" s="10"/>
      <c r="H21" s="10"/>
      <c r="I21" s="10"/>
      <c r="J21" s="125"/>
    </row>
    <row r="22" spans="1:10" ht="12.75">
      <c r="A22" s="10"/>
      <c r="B22" s="10"/>
      <c r="C22" s="10"/>
      <c r="D22" s="10"/>
      <c r="E22" s="10"/>
      <c r="F22" s="10"/>
      <c r="G22" s="10"/>
      <c r="H22" s="10"/>
      <c r="I22" s="10"/>
      <c r="J22" s="125"/>
    </row>
    <row r="23" spans="1:10" ht="12.75">
      <c r="A23" s="10"/>
      <c r="B23" s="10"/>
      <c r="C23" s="10"/>
      <c r="D23" s="10"/>
      <c r="E23" s="10"/>
      <c r="F23" s="10"/>
      <c r="G23" s="10"/>
      <c r="H23" s="10"/>
      <c r="I23" s="10"/>
      <c r="J23" s="125"/>
    </row>
    <row r="24" spans="1:10" ht="12.75">
      <c r="A24" s="10"/>
      <c r="B24" s="10"/>
      <c r="C24" s="10"/>
      <c r="D24" s="10"/>
      <c r="E24" s="10"/>
      <c r="F24" s="10"/>
      <c r="G24" s="10"/>
      <c r="H24" s="10"/>
      <c r="I24" s="10"/>
      <c r="J24" s="125"/>
    </row>
    <row r="25" spans="1:10" ht="12.75">
      <c r="A25" s="14" t="s">
        <v>92</v>
      </c>
      <c r="B25" s="13"/>
      <c r="C25" s="10"/>
      <c r="D25" s="10"/>
      <c r="E25" s="10"/>
      <c r="F25" s="10"/>
      <c r="G25" s="10"/>
      <c r="H25" s="10"/>
      <c r="I25" s="10"/>
      <c r="J25" s="125"/>
    </row>
    <row r="26" spans="1:10" ht="12.75">
      <c r="A26" s="10"/>
      <c r="B26" s="10"/>
      <c r="C26" s="10"/>
      <c r="D26" s="10"/>
      <c r="E26" s="10"/>
      <c r="F26" s="10"/>
      <c r="G26" s="10"/>
      <c r="H26" s="10"/>
      <c r="I26" s="10"/>
      <c r="J26" s="125"/>
    </row>
    <row r="27" spans="1:10" ht="12.75">
      <c r="A27" s="14" t="s">
        <v>93</v>
      </c>
      <c r="B27" s="13"/>
      <c r="C27" s="10"/>
      <c r="D27" s="10"/>
      <c r="E27" s="10"/>
      <c r="F27" s="10"/>
      <c r="G27" s="10"/>
      <c r="H27" s="10"/>
      <c r="I27" s="10"/>
      <c r="J27" s="125"/>
    </row>
    <row r="28" spans="1:10" ht="12.75">
      <c r="A28" s="10"/>
      <c r="B28" s="10"/>
      <c r="C28" s="10"/>
      <c r="D28" s="10"/>
      <c r="E28" s="10"/>
      <c r="F28" s="10"/>
      <c r="G28" s="10"/>
      <c r="H28" s="10"/>
      <c r="I28" s="10"/>
      <c r="J28" s="125"/>
    </row>
    <row r="29" spans="1:10" ht="12.75">
      <c r="A29" s="14" t="s">
        <v>94</v>
      </c>
      <c r="B29" s="13"/>
      <c r="C29" s="10"/>
      <c r="D29" s="10"/>
      <c r="E29" s="10"/>
      <c r="F29" s="10"/>
      <c r="G29" s="10"/>
      <c r="H29" s="10"/>
      <c r="I29" s="10"/>
      <c r="J29" s="125"/>
    </row>
    <row r="30" spans="1:10" ht="12.75">
      <c r="A30" s="10"/>
      <c r="B30" s="10"/>
      <c r="C30" s="10"/>
      <c r="D30" s="10"/>
      <c r="E30" s="10"/>
      <c r="F30" s="10"/>
      <c r="G30" s="10"/>
      <c r="H30" s="10"/>
      <c r="I30" s="10"/>
      <c r="J30" s="125"/>
    </row>
    <row r="31" spans="1:10" ht="12.75">
      <c r="A31" s="14" t="s">
        <v>95</v>
      </c>
      <c r="B31" s="13"/>
      <c r="C31" s="10"/>
      <c r="D31" s="10"/>
      <c r="E31" s="10"/>
      <c r="F31" s="10"/>
      <c r="G31" s="10"/>
      <c r="H31" s="10"/>
      <c r="I31" s="10"/>
      <c r="J31" s="125"/>
    </row>
    <row r="32" spans="1:10" ht="12.75">
      <c r="A32" s="10"/>
      <c r="B32" s="10"/>
      <c r="C32" s="10"/>
      <c r="D32" s="10"/>
      <c r="E32" s="10"/>
      <c r="F32" s="10"/>
      <c r="G32" s="10"/>
      <c r="H32" s="10"/>
      <c r="I32" s="10"/>
      <c r="J32" s="125"/>
    </row>
    <row r="33" spans="1:10" ht="12.75">
      <c r="A33" s="14" t="s">
        <v>96</v>
      </c>
      <c r="B33" s="13"/>
      <c r="C33" s="10"/>
      <c r="D33" s="10"/>
      <c r="E33" s="10"/>
      <c r="F33" s="10"/>
      <c r="G33" s="10"/>
      <c r="H33" s="10"/>
      <c r="I33" s="10"/>
      <c r="J33" s="125"/>
    </row>
    <row r="34" spans="1:10" ht="12.75">
      <c r="A34" s="10"/>
      <c r="B34" s="10"/>
      <c r="C34" s="10"/>
      <c r="D34" s="10"/>
      <c r="E34" s="10"/>
      <c r="F34" s="10"/>
      <c r="G34" s="10"/>
      <c r="H34" s="10"/>
      <c r="I34" s="10"/>
      <c r="J34" s="125"/>
    </row>
    <row r="35" spans="1:10" ht="12.75">
      <c r="A35" s="13" t="s">
        <v>97</v>
      </c>
      <c r="B35" s="13"/>
      <c r="C35" s="10"/>
      <c r="D35" s="10"/>
      <c r="E35" s="10"/>
      <c r="F35" s="10"/>
      <c r="G35" s="10"/>
      <c r="H35" s="10"/>
      <c r="I35" s="10"/>
      <c r="J35" s="125"/>
    </row>
    <row r="36" spans="1:10" ht="12.75">
      <c r="A36" s="10"/>
      <c r="B36" s="10"/>
      <c r="C36" s="10"/>
      <c r="D36" s="10"/>
      <c r="E36" s="10"/>
      <c r="F36" s="10"/>
      <c r="G36" s="10"/>
      <c r="H36" s="10"/>
      <c r="I36" s="10"/>
      <c r="J36" s="125"/>
    </row>
    <row r="37" spans="1:10" ht="12.75">
      <c r="A37" s="13" t="s">
        <v>98</v>
      </c>
      <c r="B37" s="13"/>
      <c r="C37" s="10"/>
      <c r="D37" s="10"/>
      <c r="E37" s="10"/>
      <c r="F37" s="10"/>
      <c r="G37" s="10"/>
      <c r="H37" s="10"/>
      <c r="I37" s="10"/>
      <c r="J37" s="125"/>
    </row>
    <row r="38" spans="1:10" ht="12.75">
      <c r="A38" s="10"/>
      <c r="B38" s="10"/>
      <c r="C38" s="10"/>
      <c r="D38" s="10"/>
      <c r="E38" s="10"/>
      <c r="F38" s="10"/>
      <c r="G38" s="10"/>
      <c r="H38" s="10"/>
      <c r="I38" s="10"/>
      <c r="J38" s="125"/>
    </row>
    <row r="39" spans="1:10" ht="12.75">
      <c r="A39" s="13" t="s">
        <v>99</v>
      </c>
      <c r="B39" s="13"/>
      <c r="C39" s="10"/>
      <c r="D39" s="10"/>
      <c r="E39" s="10"/>
      <c r="F39" s="10"/>
      <c r="G39" s="10"/>
      <c r="H39" s="10"/>
      <c r="I39" s="10"/>
      <c r="J39" s="125"/>
    </row>
    <row r="40" spans="1:10" ht="12.75">
      <c r="A40" s="10"/>
      <c r="B40" s="10"/>
      <c r="C40" s="10"/>
      <c r="D40" s="10"/>
      <c r="E40" s="10"/>
      <c r="F40" s="10"/>
      <c r="G40" s="10"/>
      <c r="H40" s="10"/>
      <c r="I40" s="10"/>
      <c r="J40" s="125"/>
    </row>
    <row r="41" spans="1:10" ht="12.75">
      <c r="A41" s="10"/>
      <c r="B41" s="10"/>
      <c r="C41" s="10"/>
      <c r="D41" s="10"/>
      <c r="E41" s="10"/>
      <c r="F41" s="10"/>
      <c r="G41" s="10"/>
      <c r="H41" s="10"/>
      <c r="I41" s="10"/>
      <c r="J41" s="125"/>
    </row>
    <row r="42" spans="1:10" ht="12.75">
      <c r="A42" s="10"/>
      <c r="B42" s="10"/>
      <c r="C42" s="10"/>
      <c r="D42" s="10"/>
      <c r="E42" s="10"/>
      <c r="F42" s="10"/>
      <c r="G42" s="10"/>
      <c r="H42" s="10"/>
      <c r="I42" s="10"/>
      <c r="J42" s="125"/>
    </row>
    <row r="43" spans="1:10" ht="107.25" customHeight="1">
      <c r="A43" s="10"/>
      <c r="B43" s="10"/>
      <c r="C43" s="10"/>
      <c r="D43" s="10"/>
      <c r="E43" s="10"/>
      <c r="F43" s="10"/>
      <c r="G43" s="10"/>
      <c r="H43" s="10"/>
      <c r="I43" s="10"/>
      <c r="J43" s="125"/>
    </row>
    <row r="44" spans="1:10" ht="12.75">
      <c r="A44" s="33" t="s">
        <v>100</v>
      </c>
      <c r="B44" s="34"/>
      <c r="C44" s="34"/>
      <c r="D44" s="34"/>
      <c r="E44" s="34"/>
      <c r="F44" s="34"/>
      <c r="G44" s="34"/>
      <c r="H44" s="34"/>
      <c r="I44" s="10"/>
      <c r="J44" s="125"/>
    </row>
    <row r="45" spans="1:10" ht="14.25">
      <c r="A45" s="35" t="s">
        <v>101</v>
      </c>
      <c r="B45" s="35" t="s">
        <v>102</v>
      </c>
      <c r="C45" s="35" t="s">
        <v>103</v>
      </c>
      <c r="D45" s="35" t="s">
        <v>104</v>
      </c>
      <c r="E45" s="36" t="s">
        <v>105</v>
      </c>
      <c r="F45" s="37"/>
      <c r="G45" s="37"/>
      <c r="H45" s="38"/>
      <c r="I45" s="39"/>
      <c r="J45" s="125"/>
    </row>
    <row r="46" spans="1:10" ht="14.25">
      <c r="A46" s="40"/>
      <c r="B46" s="40"/>
      <c r="C46" s="40"/>
      <c r="D46" s="40"/>
      <c r="E46" s="36"/>
      <c r="F46" s="37"/>
      <c r="G46" s="37"/>
      <c r="H46" s="38"/>
      <c r="I46" s="10"/>
      <c r="J46" s="125"/>
    </row>
    <row r="47" spans="1:10" ht="14.25">
      <c r="A47" s="40"/>
      <c r="B47" s="40"/>
      <c r="C47" s="40"/>
      <c r="D47" s="40"/>
      <c r="E47" s="36"/>
      <c r="F47" s="37"/>
      <c r="G47" s="37"/>
      <c r="H47" s="38"/>
      <c r="I47" s="10"/>
      <c r="J47" s="125"/>
    </row>
    <row r="48" spans="1:10" ht="14.25">
      <c r="A48" s="40"/>
      <c r="B48" s="40"/>
      <c r="C48" s="40"/>
      <c r="D48" s="40"/>
      <c r="E48" s="36"/>
      <c r="F48" s="37"/>
      <c r="G48" s="37"/>
      <c r="H48" s="38"/>
      <c r="I48" s="10"/>
      <c r="J48" s="125"/>
    </row>
    <row r="49" spans="1:10" ht="14.25">
      <c r="A49" s="40"/>
      <c r="B49" s="40"/>
      <c r="C49" s="40"/>
      <c r="D49" s="40"/>
      <c r="E49" s="36"/>
      <c r="F49" s="37"/>
      <c r="G49" s="37"/>
      <c r="H49" s="38"/>
      <c r="I49" s="10"/>
      <c r="J49" s="125"/>
    </row>
    <row r="50" spans="1:10" ht="14.25">
      <c r="A50" s="40"/>
      <c r="B50" s="40"/>
      <c r="C50" s="40"/>
      <c r="D50" s="40"/>
      <c r="E50" s="36"/>
      <c r="F50" s="37"/>
      <c r="G50" s="37"/>
      <c r="H50" s="38"/>
      <c r="I50" s="10"/>
      <c r="J50" s="125"/>
    </row>
    <row r="51" spans="1:10" ht="14.25">
      <c r="A51" s="41"/>
      <c r="B51" s="42"/>
      <c r="C51" s="42"/>
      <c r="D51" s="42"/>
      <c r="E51" s="36"/>
      <c r="F51" s="37"/>
      <c r="G51" s="37"/>
      <c r="H51" s="38"/>
      <c r="I51" s="10"/>
      <c r="J51" s="125"/>
    </row>
    <row r="52" spans="1:10" ht="14.25">
      <c r="A52" s="41"/>
      <c r="B52" s="42"/>
      <c r="C52" s="42"/>
      <c r="D52" s="42"/>
      <c r="E52" s="36"/>
      <c r="F52" s="37"/>
      <c r="G52" s="37"/>
      <c r="H52" s="38"/>
      <c r="I52" s="10"/>
      <c r="J52" s="125"/>
    </row>
    <row r="53" spans="1:10" ht="14.25">
      <c r="A53" s="41"/>
      <c r="B53" s="42"/>
      <c r="C53" s="42"/>
      <c r="D53" s="42"/>
      <c r="E53" s="36"/>
      <c r="F53" s="37"/>
      <c r="G53" s="37"/>
      <c r="H53" s="38"/>
      <c r="I53" s="10"/>
      <c r="J53" s="125"/>
    </row>
    <row r="54" spans="1:10" ht="14.25">
      <c r="A54" s="41"/>
      <c r="B54" s="42"/>
      <c r="C54" s="42"/>
      <c r="D54" s="42"/>
      <c r="E54" s="36"/>
      <c r="F54" s="37"/>
      <c r="G54" s="37"/>
      <c r="H54" s="38"/>
      <c r="I54" s="10"/>
      <c r="J54" s="125"/>
    </row>
    <row r="55" spans="1:10" ht="14.25">
      <c r="A55" s="41"/>
      <c r="B55" s="42"/>
      <c r="C55" s="42"/>
      <c r="D55" s="42"/>
      <c r="E55" s="36"/>
      <c r="F55" s="37"/>
      <c r="G55" s="37"/>
      <c r="H55" s="38"/>
      <c r="I55" s="10"/>
      <c r="J55" s="125"/>
    </row>
    <row r="56" spans="1:10" ht="14.25">
      <c r="A56" s="41"/>
      <c r="B56" s="42"/>
      <c r="C56" s="42"/>
      <c r="D56" s="42"/>
      <c r="E56" s="36"/>
      <c r="F56" s="37"/>
      <c r="G56" s="37"/>
      <c r="H56" s="38"/>
      <c r="I56" s="10"/>
      <c r="J56" s="125"/>
    </row>
    <row r="57" spans="1:10" ht="14.25">
      <c r="A57" s="41"/>
      <c r="B57" s="42"/>
      <c r="C57" s="42"/>
      <c r="D57" s="42"/>
      <c r="E57" s="36"/>
      <c r="F57" s="37"/>
      <c r="G57" s="37"/>
      <c r="H57" s="38"/>
      <c r="I57" s="10"/>
      <c r="J57" s="125"/>
    </row>
    <row r="58" spans="1:10" ht="14.25">
      <c r="A58" s="41"/>
      <c r="B58" s="42"/>
      <c r="C58" s="42"/>
      <c r="D58" s="42"/>
      <c r="E58" s="36"/>
      <c r="F58" s="37"/>
      <c r="G58" s="37"/>
      <c r="H58" s="38"/>
      <c r="I58" s="10"/>
      <c r="J58" s="125"/>
    </row>
    <row r="59" spans="1:10" ht="14.25">
      <c r="A59" s="41"/>
      <c r="B59" s="42"/>
      <c r="C59" s="42"/>
      <c r="D59" s="42"/>
      <c r="E59" s="36"/>
      <c r="F59" s="37"/>
      <c r="G59" s="37"/>
      <c r="H59" s="38"/>
      <c r="I59" s="10"/>
      <c r="J59" s="125"/>
    </row>
    <row r="60" spans="1:10" ht="14.25">
      <c r="A60" s="41"/>
      <c r="B60" s="42"/>
      <c r="C60" s="42"/>
      <c r="D60" s="42"/>
      <c r="E60" s="36"/>
      <c r="F60" s="37"/>
      <c r="G60" s="37"/>
      <c r="H60" s="38"/>
      <c r="I60" s="10"/>
      <c r="J60" s="125"/>
    </row>
    <row r="61" spans="1:10" ht="14.25">
      <c r="A61" s="41"/>
      <c r="B61" s="42"/>
      <c r="C61" s="43"/>
      <c r="D61" s="43"/>
      <c r="E61" s="36"/>
      <c r="F61" s="37"/>
      <c r="G61" s="37"/>
      <c r="H61" s="38"/>
      <c r="I61" s="10"/>
      <c r="J61" s="125"/>
    </row>
    <row r="62" spans="1:10" ht="14.25">
      <c r="A62" s="41"/>
      <c r="B62" s="42"/>
      <c r="C62" s="43"/>
      <c r="D62" s="43"/>
      <c r="E62" s="36"/>
      <c r="F62" s="37"/>
      <c r="G62" s="37"/>
      <c r="H62" s="38"/>
      <c r="I62" s="10"/>
      <c r="J62" s="125"/>
    </row>
    <row r="63" spans="1:10" ht="14.25">
      <c r="A63" s="41"/>
      <c r="B63" s="42"/>
      <c r="C63" s="42"/>
      <c r="D63" s="42"/>
      <c r="E63" s="36"/>
      <c r="F63" s="37"/>
      <c r="G63" s="37"/>
      <c r="H63" s="38"/>
      <c r="I63" s="10"/>
      <c r="J63" s="125"/>
    </row>
    <row r="64" spans="1:10" ht="14.25">
      <c r="A64" s="41"/>
      <c r="B64" s="42"/>
      <c r="C64" s="42"/>
      <c r="D64" s="42"/>
      <c r="E64" s="36"/>
      <c r="F64" s="37"/>
      <c r="G64" s="37"/>
      <c r="H64" s="38"/>
      <c r="I64" s="10"/>
      <c r="J64" s="125"/>
    </row>
    <row r="65" spans="1:10" ht="14.25">
      <c r="A65" s="41"/>
      <c r="B65" s="42"/>
      <c r="C65" s="42"/>
      <c r="D65" s="42"/>
      <c r="E65" s="36"/>
      <c r="F65" s="37"/>
      <c r="G65" s="37"/>
      <c r="H65" s="38"/>
      <c r="I65" s="10"/>
      <c r="J65" s="125"/>
    </row>
    <row r="66" spans="1:10" ht="14.25">
      <c r="A66" s="41"/>
      <c r="B66" s="42"/>
      <c r="C66" s="42"/>
      <c r="D66" s="42"/>
      <c r="E66" s="36"/>
      <c r="F66" s="37"/>
      <c r="G66" s="37"/>
      <c r="H66" s="38"/>
      <c r="I66" s="39"/>
      <c r="J66" s="125"/>
    </row>
    <row r="67" spans="1:10" ht="12.75">
      <c r="A67" s="44"/>
      <c r="B67" s="45"/>
      <c r="C67" s="45"/>
      <c r="D67" s="45"/>
      <c r="E67" s="46"/>
      <c r="F67" s="46"/>
      <c r="G67" s="46"/>
      <c r="H67" s="46"/>
      <c r="I67" s="47"/>
      <c r="J67" s="125"/>
    </row>
    <row r="68" spans="1:10" ht="12.75">
      <c r="A68" s="47"/>
      <c r="B68" s="47"/>
      <c r="C68" s="47"/>
      <c r="D68" s="47"/>
      <c r="E68" s="47"/>
      <c r="F68" s="47"/>
      <c r="G68" s="47"/>
      <c r="H68" s="47"/>
      <c r="I68" s="47"/>
      <c r="J68" s="125"/>
    </row>
    <row r="69" spans="1:10" ht="15.75" customHeight="1">
      <c r="J69" s="125"/>
    </row>
  </sheetData>
  <mergeCells count="2">
    <mergeCell ref="A13:B13"/>
    <mergeCell ref="E13:F13"/>
  </mergeCells>
  <hyperlinks>
    <hyperlink ref="A15" r:id="rId1"/>
  </hyperlinks>
  <printOptions horizontalCentered="1" gridLines="1"/>
  <pageMargins left="0.7" right="0.7" top="0.75" bottom="0.75" header="0" footer="0"/>
  <pageSetup paperSize="9" pageOrder="overThenDown" orientation="portrait" cellComments="atEnd" r:id="rId2"/>
  <rowBreaks count="2" manualBreakCount="2">
    <brk man="1"/>
    <brk id="67" man="1"/>
  </rowBreaks>
  <colBreaks count="2" manualBreakCount="2">
    <brk man="1"/>
    <brk id="9" man="1"/>
  </colBreak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83"/>
  <sheetViews>
    <sheetView topLeftCell="A58" workbookViewId="0">
      <selection activeCell="D49" sqref="D49"/>
    </sheetView>
  </sheetViews>
  <sheetFormatPr baseColWidth="10" defaultColWidth="14.42578125" defaultRowHeight="15.75" customHeight="1"/>
  <cols>
    <col min="4" max="4" width="16.7109375" customWidth="1"/>
    <col min="8" max="8" width="33.140625" customWidth="1"/>
  </cols>
  <sheetData>
    <row r="1" spans="1:9" ht="12.75">
      <c r="A1" s="20"/>
      <c r="B1" s="10"/>
      <c r="C1" s="10"/>
      <c r="D1" s="10"/>
      <c r="E1" s="10"/>
      <c r="F1" s="10"/>
      <c r="G1" s="10"/>
      <c r="H1" s="10"/>
      <c r="I1" s="1"/>
    </row>
    <row r="2" spans="1:9" ht="12.75">
      <c r="A2" s="10"/>
      <c r="B2" s="10"/>
      <c r="C2" s="10"/>
      <c r="D2" s="10"/>
      <c r="E2" s="10"/>
      <c r="F2" s="10"/>
      <c r="G2" s="10"/>
      <c r="H2" s="10"/>
      <c r="I2" s="1"/>
    </row>
    <row r="3" spans="1:9" ht="15">
      <c r="A3" s="10"/>
      <c r="B3" s="10"/>
      <c r="C3" s="10"/>
      <c r="D3" s="10"/>
      <c r="E3" s="48" t="s">
        <v>76</v>
      </c>
      <c r="F3" s="10"/>
      <c r="G3" s="10"/>
      <c r="H3" s="10"/>
      <c r="I3" s="1"/>
    </row>
    <row r="4" spans="1:9" ht="12.75">
      <c r="A4" s="10"/>
      <c r="B4" s="10"/>
      <c r="C4" s="10"/>
      <c r="D4" s="10"/>
      <c r="E4" s="49" t="s">
        <v>106</v>
      </c>
      <c r="F4" s="10"/>
      <c r="G4" s="10"/>
      <c r="H4" s="10"/>
      <c r="I4" s="1"/>
    </row>
    <row r="5" spans="1:9" ht="12.75">
      <c r="A5" s="10"/>
      <c r="B5" s="10"/>
      <c r="C5" s="10"/>
      <c r="D5" s="10"/>
      <c r="E5" s="10"/>
      <c r="F5" s="10"/>
      <c r="G5" s="10"/>
      <c r="H5" s="10"/>
      <c r="I5" s="1"/>
    </row>
    <row r="6" spans="1:9" ht="12.75">
      <c r="A6" s="10"/>
      <c r="B6" s="10"/>
      <c r="C6" s="10"/>
      <c r="D6" s="10"/>
      <c r="E6" s="10"/>
      <c r="F6" s="10"/>
      <c r="G6" s="10"/>
      <c r="H6" s="10"/>
      <c r="I6" s="1"/>
    </row>
    <row r="7" spans="1:9" ht="12.75">
      <c r="A7" s="10"/>
      <c r="B7" s="10"/>
      <c r="C7" s="10"/>
      <c r="D7" s="10"/>
      <c r="E7" s="10"/>
      <c r="F7" s="10"/>
      <c r="G7" s="10"/>
      <c r="H7" s="10"/>
      <c r="I7" s="1"/>
    </row>
    <row r="8" spans="1:9" ht="12.75">
      <c r="A8" s="10"/>
      <c r="B8" s="10"/>
      <c r="C8" s="10"/>
      <c r="D8" s="10"/>
      <c r="E8" s="10"/>
      <c r="F8" s="10"/>
      <c r="G8" s="10"/>
      <c r="H8" s="34"/>
      <c r="I8" s="1"/>
    </row>
    <row r="9" spans="1:9" ht="12.75">
      <c r="A9" s="50">
        <v>1</v>
      </c>
      <c r="B9" s="51" t="s">
        <v>107</v>
      </c>
      <c r="C9" s="10"/>
      <c r="D9" s="10"/>
      <c r="E9" s="10"/>
      <c r="F9" s="10"/>
      <c r="G9" s="10"/>
      <c r="H9" s="133" t="s">
        <v>108</v>
      </c>
      <c r="I9" s="1"/>
    </row>
    <row r="10" spans="1:9" ht="12.75">
      <c r="A10" s="10"/>
      <c r="B10" s="10"/>
      <c r="C10" s="10"/>
      <c r="D10" s="10"/>
      <c r="E10" s="10"/>
      <c r="F10" s="10"/>
      <c r="G10" s="10"/>
      <c r="H10" s="134"/>
      <c r="I10" s="1"/>
    </row>
    <row r="11" spans="1:9" ht="12.75">
      <c r="A11" s="10"/>
      <c r="B11" s="10"/>
      <c r="C11" s="10"/>
      <c r="D11" s="10"/>
      <c r="E11" s="10"/>
      <c r="F11" s="10"/>
      <c r="G11" s="10"/>
      <c r="H11" s="135"/>
      <c r="I11" s="1"/>
    </row>
    <row r="12" spans="1:9" ht="12.75">
      <c r="A12" s="10"/>
      <c r="B12" s="10"/>
      <c r="C12" s="10"/>
      <c r="D12" s="10"/>
      <c r="E12" s="53" t="s">
        <v>109</v>
      </c>
      <c r="F12" s="54"/>
      <c r="G12" s="13" t="s">
        <v>110</v>
      </c>
      <c r="H12" s="133" t="s">
        <v>111</v>
      </c>
      <c r="I12" s="1"/>
    </row>
    <row r="13" spans="1:9" ht="12.75">
      <c r="A13" s="10"/>
      <c r="B13" s="10"/>
      <c r="C13" s="10"/>
      <c r="D13" s="10"/>
      <c r="E13" s="53" t="s">
        <v>112</v>
      </c>
      <c r="F13" s="55"/>
      <c r="G13" s="13" t="s">
        <v>110</v>
      </c>
      <c r="H13" s="134"/>
      <c r="I13" s="1"/>
    </row>
    <row r="14" spans="1:9" ht="12.75">
      <c r="A14" s="10"/>
      <c r="B14" s="10"/>
      <c r="C14" s="10"/>
      <c r="D14" s="10"/>
      <c r="E14" s="53" t="s">
        <v>113</v>
      </c>
      <c r="F14" s="55"/>
      <c r="G14" s="13" t="s">
        <v>110</v>
      </c>
      <c r="H14" s="135"/>
      <c r="I14" s="1"/>
    </row>
    <row r="15" spans="1:9" ht="12.75">
      <c r="A15" s="10"/>
      <c r="B15" s="10"/>
      <c r="C15" s="10"/>
      <c r="D15" s="10"/>
      <c r="E15" s="56"/>
      <c r="F15" s="10"/>
      <c r="G15" s="10"/>
      <c r="H15" s="10"/>
      <c r="I15" s="1"/>
    </row>
    <row r="16" spans="1:9" ht="12.75">
      <c r="A16" s="10"/>
      <c r="B16" s="10"/>
      <c r="C16" s="10"/>
      <c r="D16" s="10"/>
      <c r="E16" s="24" t="s">
        <v>114</v>
      </c>
      <c r="F16" s="57">
        <f>F12*F13*F14</f>
        <v>0</v>
      </c>
      <c r="G16" s="14" t="s">
        <v>115</v>
      </c>
      <c r="H16" s="10"/>
      <c r="I16" s="1"/>
    </row>
    <row r="17" spans="1:10" ht="12.75">
      <c r="A17" s="10"/>
      <c r="B17" s="10"/>
      <c r="C17" s="10"/>
      <c r="D17" s="10"/>
      <c r="E17" s="10"/>
      <c r="F17" s="10"/>
      <c r="G17" s="10"/>
      <c r="H17" s="10"/>
      <c r="I17" s="1"/>
    </row>
    <row r="18" spans="1:10" ht="12.75">
      <c r="A18" s="10"/>
      <c r="B18" s="10"/>
      <c r="C18" s="10"/>
      <c r="D18" s="10"/>
      <c r="E18" s="10"/>
      <c r="F18" s="10"/>
      <c r="G18" s="10"/>
      <c r="H18" s="10"/>
      <c r="I18" s="1"/>
    </row>
    <row r="19" spans="1:10" ht="12.75">
      <c r="A19" s="10"/>
      <c r="B19" s="10"/>
      <c r="C19" s="10"/>
      <c r="D19" s="10"/>
      <c r="E19" s="10"/>
      <c r="F19" s="10"/>
      <c r="G19" s="10"/>
      <c r="H19" s="133" t="s">
        <v>116</v>
      </c>
      <c r="I19" s="1"/>
    </row>
    <row r="20" spans="1:10" ht="12.75">
      <c r="A20" s="10"/>
      <c r="B20" s="10"/>
      <c r="C20" s="10"/>
      <c r="D20" s="10"/>
      <c r="E20" s="10"/>
      <c r="F20" s="10"/>
      <c r="G20" s="10"/>
      <c r="H20" s="134"/>
      <c r="I20" s="1"/>
    </row>
    <row r="21" spans="1:10" ht="12.75">
      <c r="A21" s="50">
        <v>2</v>
      </c>
      <c r="B21" s="58" t="s">
        <v>117</v>
      </c>
      <c r="C21" s="10"/>
      <c r="D21" s="10"/>
      <c r="E21" s="24" t="s">
        <v>118</v>
      </c>
      <c r="F21" s="59"/>
      <c r="G21" s="14" t="s">
        <v>119</v>
      </c>
      <c r="H21" s="134"/>
      <c r="I21" s="1"/>
    </row>
    <row r="22" spans="1:10" ht="12.75">
      <c r="A22" s="10"/>
      <c r="C22" s="10"/>
      <c r="D22" s="10"/>
      <c r="E22" s="10"/>
      <c r="F22" s="10"/>
      <c r="G22" s="10"/>
      <c r="H22" s="135"/>
      <c r="I22" s="1"/>
    </row>
    <row r="23" spans="1:10" ht="12.75">
      <c r="A23" s="50">
        <v>3</v>
      </c>
      <c r="B23" s="58" t="s">
        <v>120</v>
      </c>
      <c r="C23" s="10"/>
      <c r="D23" s="10"/>
      <c r="E23" s="10"/>
      <c r="F23" s="10"/>
      <c r="G23" s="10"/>
      <c r="H23" s="10"/>
      <c r="I23" s="1"/>
    </row>
    <row r="24" spans="1:10" ht="12.75">
      <c r="A24" s="89"/>
      <c r="B24" s="90"/>
      <c r="C24" s="10"/>
      <c r="D24" s="10"/>
      <c r="E24" s="10"/>
      <c r="F24" s="10"/>
      <c r="G24" s="10"/>
      <c r="H24" s="10"/>
      <c r="I24" s="1"/>
    </row>
    <row r="25" spans="1:10" ht="12.75">
      <c r="A25" s="10"/>
      <c r="B25" s="13" t="s">
        <v>121</v>
      </c>
      <c r="C25" s="10"/>
      <c r="D25" s="10"/>
      <c r="E25" s="10"/>
      <c r="F25" s="10"/>
      <c r="G25" s="10"/>
      <c r="H25" s="10"/>
      <c r="I25" s="1"/>
    </row>
    <row r="26" spans="1:10" ht="12.75">
      <c r="A26" s="47"/>
      <c r="B26" s="13" t="s">
        <v>122</v>
      </c>
      <c r="C26" s="10"/>
      <c r="D26" s="10"/>
      <c r="E26" s="10"/>
      <c r="F26" s="10"/>
      <c r="G26" s="47"/>
      <c r="H26" s="60"/>
      <c r="I26" s="61"/>
      <c r="J26" s="62"/>
    </row>
    <row r="27" spans="1:10" ht="12.75">
      <c r="A27" s="47"/>
      <c r="B27" s="63" t="s">
        <v>123</v>
      </c>
      <c r="C27" s="10"/>
      <c r="D27" s="10"/>
      <c r="E27" s="10"/>
      <c r="F27" s="10"/>
      <c r="G27" s="47"/>
      <c r="H27" s="60"/>
      <c r="I27" s="61"/>
      <c r="J27" s="62"/>
    </row>
    <row r="28" spans="1:10" ht="12.75">
      <c r="A28" s="10"/>
      <c r="B28" s="10"/>
      <c r="C28" s="53" t="s">
        <v>124</v>
      </c>
      <c r="D28" s="54">
        <v>72</v>
      </c>
      <c r="E28" s="13" t="s">
        <v>125</v>
      </c>
      <c r="F28" s="10"/>
      <c r="G28" s="47"/>
      <c r="H28" s="60"/>
      <c r="I28" s="3"/>
      <c r="J28" s="64"/>
    </row>
    <row r="29" spans="1:10" ht="12.75">
      <c r="A29" s="10"/>
      <c r="B29" s="10"/>
      <c r="C29" s="53" t="s">
        <v>126</v>
      </c>
      <c r="D29" s="57">
        <f>D28*F21</f>
        <v>0</v>
      </c>
      <c r="E29" s="14" t="s">
        <v>127</v>
      </c>
      <c r="F29" s="10"/>
      <c r="G29" s="47"/>
      <c r="H29" s="60"/>
      <c r="I29" s="3"/>
      <c r="J29" s="64"/>
    </row>
    <row r="30" spans="1:10" ht="12.75">
      <c r="A30" s="10"/>
      <c r="B30" s="65"/>
      <c r="C30" s="66" t="s">
        <v>128</v>
      </c>
      <c r="D30" s="67">
        <f>IF(D29=0,0,D29/F16)</f>
        <v>0</v>
      </c>
      <c r="E30" s="13" t="s">
        <v>129</v>
      </c>
      <c r="F30" s="10"/>
      <c r="G30" s="47"/>
      <c r="H30" s="60"/>
      <c r="I30" s="3"/>
      <c r="J30" s="64"/>
    </row>
    <row r="31" spans="1:10" ht="12.75">
      <c r="A31" s="10"/>
      <c r="B31" s="10"/>
      <c r="C31" s="10"/>
      <c r="D31" s="10"/>
      <c r="E31" s="10"/>
      <c r="F31" s="10"/>
      <c r="G31" s="10"/>
      <c r="H31" s="10"/>
      <c r="I31" s="1"/>
    </row>
    <row r="32" spans="1:10" ht="12.75">
      <c r="A32" s="62"/>
      <c r="B32" s="68" t="s">
        <v>130</v>
      </c>
      <c r="C32" s="69"/>
      <c r="D32" s="70"/>
      <c r="E32" s="10"/>
      <c r="F32" s="10"/>
      <c r="G32" s="10"/>
      <c r="H32" s="10"/>
      <c r="I32" s="1"/>
    </row>
    <row r="33" spans="1:13" ht="12.75">
      <c r="A33" s="10"/>
      <c r="B33" s="71">
        <v>72</v>
      </c>
      <c r="C33" s="71" t="s">
        <v>125</v>
      </c>
      <c r="D33" s="136" t="s">
        <v>131</v>
      </c>
      <c r="E33" s="129"/>
      <c r="F33" s="129"/>
      <c r="G33" s="129"/>
      <c r="H33" s="127"/>
      <c r="I33" s="1"/>
    </row>
    <row r="34" spans="1:13" ht="32.25" customHeight="1">
      <c r="A34" s="10"/>
      <c r="B34" s="71">
        <v>45</v>
      </c>
      <c r="C34" s="71" t="s">
        <v>125</v>
      </c>
      <c r="D34" s="128" t="s">
        <v>132</v>
      </c>
      <c r="E34" s="129"/>
      <c r="F34" s="129"/>
      <c r="G34" s="129"/>
      <c r="H34" s="127"/>
      <c r="I34" s="1"/>
    </row>
    <row r="35" spans="1:13" ht="12.75">
      <c r="A35" s="10"/>
      <c r="B35" s="71">
        <v>28.8</v>
      </c>
      <c r="C35" s="71" t="s">
        <v>125</v>
      </c>
      <c r="D35" s="128" t="s">
        <v>133</v>
      </c>
      <c r="E35" s="129"/>
      <c r="F35" s="129"/>
      <c r="G35" s="129"/>
      <c r="H35" s="127"/>
      <c r="I35" s="1"/>
    </row>
    <row r="36" spans="1:13" ht="12.75">
      <c r="A36" s="34"/>
      <c r="B36" s="73">
        <v>18</v>
      </c>
      <c r="C36" s="73" t="s">
        <v>125</v>
      </c>
      <c r="D36" s="130" t="s">
        <v>134</v>
      </c>
      <c r="E36" s="131"/>
      <c r="F36" s="131"/>
      <c r="G36" s="131"/>
      <c r="H36" s="132"/>
      <c r="I36" s="1"/>
    </row>
    <row r="37" spans="1:13" ht="12.75">
      <c r="A37" s="47"/>
      <c r="B37" s="58"/>
      <c r="C37" s="10"/>
      <c r="D37" s="10"/>
      <c r="E37" s="10"/>
      <c r="F37" s="10"/>
      <c r="G37" s="10"/>
      <c r="H37" s="10"/>
      <c r="I37" s="1"/>
    </row>
    <row r="38" spans="1:13" ht="15">
      <c r="A38" s="50">
        <v>4</v>
      </c>
      <c r="B38" s="74" t="s">
        <v>135</v>
      </c>
      <c r="C38" s="12"/>
      <c r="D38" s="12"/>
      <c r="E38" s="12"/>
      <c r="F38" s="12"/>
      <c r="G38" s="12"/>
      <c r="H38" s="12"/>
      <c r="I38" s="1"/>
      <c r="J38" s="75"/>
      <c r="K38" s="76"/>
      <c r="L38" s="77"/>
      <c r="M38" s="78"/>
    </row>
    <row r="39" spans="1:13" ht="15">
      <c r="A39" s="89"/>
      <c r="B39" s="74"/>
      <c r="C39" s="12"/>
      <c r="D39" s="12"/>
      <c r="E39" s="12"/>
      <c r="F39" s="12"/>
      <c r="G39" s="12"/>
      <c r="H39" s="12"/>
      <c r="I39" s="1"/>
      <c r="J39" s="77"/>
      <c r="K39" s="103"/>
      <c r="L39" s="77"/>
      <c r="M39" s="78"/>
    </row>
    <row r="40" spans="1:13" ht="12.75">
      <c r="A40" s="47"/>
      <c r="B40" s="14" t="s">
        <v>137</v>
      </c>
      <c r="C40" s="79" t="s">
        <v>136</v>
      </c>
      <c r="D40" s="12"/>
      <c r="E40" s="12"/>
      <c r="F40" s="12"/>
      <c r="G40" s="12"/>
      <c r="H40" s="12"/>
      <c r="I40" s="1"/>
    </row>
    <row r="41" spans="1:13" ht="12.75">
      <c r="B41" s="47"/>
      <c r="C41" s="13" t="s">
        <v>138</v>
      </c>
      <c r="D41" s="10"/>
      <c r="E41" s="10"/>
      <c r="F41" s="10"/>
      <c r="G41" s="10"/>
      <c r="H41" s="10"/>
      <c r="I41" s="1"/>
    </row>
    <row r="42" spans="1:13" ht="12.75">
      <c r="A42" s="10"/>
      <c r="B42" s="47"/>
      <c r="C42" s="13" t="s">
        <v>139</v>
      </c>
      <c r="D42" s="10"/>
      <c r="E42" s="10"/>
      <c r="F42" s="10"/>
      <c r="G42" s="10"/>
      <c r="H42" s="10"/>
      <c r="I42" s="1"/>
    </row>
    <row r="43" spans="1:13" ht="12.75">
      <c r="A43" s="10"/>
      <c r="C43" s="92"/>
      <c r="D43" s="10"/>
      <c r="E43" s="10"/>
      <c r="F43" s="10"/>
      <c r="G43" s="10"/>
      <c r="H43" s="10"/>
      <c r="I43" s="1"/>
    </row>
    <row r="44" spans="1:13" ht="12.75">
      <c r="A44" s="53"/>
      <c r="B44" s="10"/>
      <c r="C44" s="24" t="s">
        <v>140</v>
      </c>
      <c r="D44" s="59"/>
      <c r="E44" s="10"/>
      <c r="F44" s="10"/>
      <c r="G44" s="10"/>
      <c r="H44" s="10"/>
      <c r="I44" s="1"/>
    </row>
    <row r="45" spans="1:13" ht="12.75">
      <c r="A45" s="56"/>
      <c r="B45" s="10"/>
      <c r="C45" s="24"/>
      <c r="D45" s="24"/>
      <c r="E45" s="10"/>
      <c r="F45" s="10"/>
      <c r="G45" s="10"/>
      <c r="H45" s="10"/>
      <c r="I45" s="1"/>
    </row>
    <row r="46" spans="1:13" ht="12.75">
      <c r="A46" s="10"/>
      <c r="B46" s="14" t="s">
        <v>141</v>
      </c>
      <c r="C46" s="3" t="s">
        <v>142</v>
      </c>
      <c r="D46" s="10"/>
      <c r="E46" s="10"/>
      <c r="F46" s="10"/>
      <c r="G46" s="10"/>
      <c r="H46" s="10"/>
      <c r="I46" s="1"/>
    </row>
    <row r="47" spans="1:13" ht="12.75">
      <c r="A47" s="34"/>
      <c r="B47" s="80" t="s">
        <v>143</v>
      </c>
      <c r="D47" s="10"/>
      <c r="E47" s="10"/>
      <c r="F47" s="10"/>
      <c r="G47" s="10"/>
      <c r="H47" s="10"/>
      <c r="I47" s="1"/>
    </row>
    <row r="48" spans="1:13" ht="12.75">
      <c r="A48" s="34"/>
      <c r="B48" s="81" t="s">
        <v>144</v>
      </c>
      <c r="C48" s="10"/>
      <c r="D48" s="10"/>
      <c r="E48" s="10"/>
      <c r="F48" s="10"/>
      <c r="G48" s="10"/>
      <c r="H48" s="10"/>
      <c r="I48" s="1"/>
    </row>
    <row r="49" spans="1:26" ht="12.75">
      <c r="A49" s="34"/>
      <c r="B49" s="81"/>
      <c r="C49" s="10"/>
      <c r="D49" s="10"/>
      <c r="E49" s="10"/>
      <c r="F49" s="10"/>
      <c r="G49" s="10"/>
      <c r="H49" s="10"/>
      <c r="I49" s="1"/>
    </row>
    <row r="50" spans="1:26" ht="12.75">
      <c r="A50" s="34"/>
      <c r="B50" s="82"/>
      <c r="C50" s="53" t="s">
        <v>145</v>
      </c>
      <c r="D50" s="54"/>
      <c r="E50" s="13" t="s">
        <v>146</v>
      </c>
      <c r="F50" s="10"/>
      <c r="G50" s="10"/>
      <c r="H50" s="10"/>
      <c r="I50" s="1"/>
    </row>
    <row r="51" spans="1:26" ht="12.75">
      <c r="A51" s="34"/>
      <c r="B51" s="82"/>
      <c r="C51" s="53" t="s">
        <v>147</v>
      </c>
      <c r="D51" s="54"/>
      <c r="E51" s="13" t="s">
        <v>146</v>
      </c>
      <c r="F51" s="10"/>
      <c r="G51" s="10"/>
      <c r="H51" s="10"/>
      <c r="I51" s="1"/>
    </row>
    <row r="52" spans="1:26" ht="12.75">
      <c r="A52" s="34"/>
      <c r="B52" s="82"/>
      <c r="C52" s="53" t="s">
        <v>148</v>
      </c>
      <c r="D52" s="54"/>
      <c r="E52" s="13" t="s">
        <v>146</v>
      </c>
      <c r="F52" s="10"/>
      <c r="G52" s="10"/>
      <c r="H52" s="10"/>
      <c r="I52" s="1"/>
    </row>
    <row r="53" spans="1:26" ht="12.75">
      <c r="A53" s="34"/>
      <c r="B53" s="82"/>
      <c r="C53" s="53" t="s">
        <v>149</v>
      </c>
      <c r="D53" s="54"/>
      <c r="E53" s="13" t="s">
        <v>150</v>
      </c>
      <c r="F53" s="10"/>
      <c r="G53" s="13"/>
      <c r="H53" s="10"/>
      <c r="I53" s="1"/>
    </row>
    <row r="54" spans="1:26" ht="12.75">
      <c r="A54" s="34"/>
      <c r="B54" s="82"/>
      <c r="C54" s="24" t="s">
        <v>140</v>
      </c>
      <c r="D54" s="83">
        <f>IF(OR(D50=0,D51=0,D52=0,D53=0),0,(IF(E53="minutos",60,1)/D53)*LN((D51-D50)/(D52-D50)))</f>
        <v>0</v>
      </c>
      <c r="E54" s="84" t="s">
        <v>151</v>
      </c>
      <c r="F54" s="10"/>
      <c r="G54" s="10"/>
      <c r="H54" s="10"/>
      <c r="I54" s="1"/>
    </row>
    <row r="55" spans="1:26" ht="12.75">
      <c r="A55" s="34"/>
      <c r="B55" s="82"/>
      <c r="C55" s="24"/>
      <c r="D55" s="83"/>
      <c r="E55" s="84"/>
      <c r="F55" s="10"/>
      <c r="G55" s="10"/>
      <c r="H55" s="10"/>
      <c r="I55" s="1"/>
    </row>
    <row r="56" spans="1:26" ht="12.75">
      <c r="A56" s="34"/>
      <c r="B56" s="85" t="s">
        <v>152</v>
      </c>
      <c r="C56" s="10"/>
      <c r="D56" s="10"/>
      <c r="E56" s="10"/>
      <c r="F56" s="10"/>
      <c r="G56" s="10"/>
      <c r="H56" s="10"/>
      <c r="I56" s="1"/>
    </row>
    <row r="57" spans="1:26" ht="12.75">
      <c r="A57" s="47"/>
      <c r="B57" s="13" t="s">
        <v>153</v>
      </c>
      <c r="C57" s="39"/>
      <c r="D57" s="10"/>
      <c r="E57" s="10"/>
      <c r="F57" s="10"/>
      <c r="G57" s="10"/>
      <c r="H57" s="10"/>
      <c r="I57" s="1"/>
    </row>
    <row r="58" spans="1:26" ht="12.75">
      <c r="A58" s="86"/>
      <c r="B58" s="63" t="s">
        <v>154</v>
      </c>
      <c r="C58" s="10"/>
      <c r="D58" s="10"/>
      <c r="E58" s="10"/>
      <c r="F58" s="10"/>
      <c r="G58" s="10"/>
      <c r="H58" s="10"/>
      <c r="I58" s="1"/>
    </row>
    <row r="59" spans="1:26" ht="12.75">
      <c r="A59" s="10"/>
      <c r="B59" s="10"/>
      <c r="C59" s="53" t="s">
        <v>155</v>
      </c>
      <c r="D59" s="54"/>
      <c r="E59" s="13" t="s">
        <v>146</v>
      </c>
      <c r="F59" s="10"/>
      <c r="G59" s="47"/>
      <c r="H59" s="10"/>
      <c r="I59" s="3"/>
    </row>
    <row r="60" spans="1:26" ht="12.75">
      <c r="A60" s="10"/>
      <c r="B60" s="10"/>
      <c r="C60" s="87" t="s">
        <v>156</v>
      </c>
      <c r="D60" s="54"/>
      <c r="E60" s="13" t="s">
        <v>146</v>
      </c>
      <c r="F60" s="10"/>
      <c r="G60" s="47"/>
      <c r="H60" s="10"/>
      <c r="I60" s="1"/>
    </row>
    <row r="61" spans="1:26" ht="12.75">
      <c r="A61" s="10"/>
      <c r="B61" s="34"/>
      <c r="C61" s="24" t="s">
        <v>140</v>
      </c>
      <c r="D61" s="88" t="str">
        <f>IF(OR(D59=0,D60=0,D30=0),"",(239-0.756*(D60-D59)+0.000936*(D60-D59)^2-0.000000401*(D60-D59)^3)*F21/F16)</f>
        <v/>
      </c>
      <c r="E61" s="10"/>
      <c r="F61" s="14"/>
      <c r="G61" s="10"/>
      <c r="H61" s="10"/>
      <c r="I61" s="1"/>
    </row>
    <row r="62" spans="1:26" ht="12.75">
      <c r="A62" s="89"/>
      <c r="B62" s="90"/>
      <c r="C62" s="91"/>
      <c r="D62" s="91"/>
      <c r="E62" s="91"/>
      <c r="F62" s="92"/>
      <c r="G62" s="91"/>
      <c r="H62" s="91"/>
      <c r="I62" s="93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2.75">
      <c r="A63" s="89">
        <v>5</v>
      </c>
      <c r="B63" s="95" t="s">
        <v>157</v>
      </c>
      <c r="C63" s="96"/>
      <c r="D63" s="96"/>
      <c r="E63" s="96"/>
      <c r="F63" s="97" t="s">
        <v>158</v>
      </c>
      <c r="G63" s="98"/>
      <c r="H63" s="98"/>
      <c r="I63" s="93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15">
      <c r="A64" s="99"/>
      <c r="B64" s="65"/>
      <c r="C64" s="66" t="s">
        <v>159</v>
      </c>
      <c r="D64" s="67">
        <f>D30</f>
        <v>0</v>
      </c>
      <c r="E64" s="100" t="s">
        <v>160</v>
      </c>
      <c r="F64" s="13" t="s">
        <v>161</v>
      </c>
      <c r="G64" s="10"/>
      <c r="H64" s="10"/>
      <c r="I64" s="1"/>
      <c r="J64" s="75"/>
      <c r="K64" s="76"/>
      <c r="L64" s="77"/>
      <c r="M64" s="78"/>
    </row>
    <row r="65" spans="1:13" ht="15">
      <c r="A65" s="34"/>
      <c r="B65" s="65"/>
      <c r="C65" s="66" t="s">
        <v>162</v>
      </c>
      <c r="D65" s="67">
        <f>D44+MAX(D54,D61)</f>
        <v>0</v>
      </c>
      <c r="E65" s="101">
        <v>44048</v>
      </c>
      <c r="F65" s="13" t="s">
        <v>163</v>
      </c>
      <c r="G65" s="10"/>
      <c r="H65" s="10"/>
      <c r="I65" s="1"/>
      <c r="J65" s="75"/>
      <c r="K65" s="76"/>
      <c r="L65" s="77"/>
      <c r="M65" s="78"/>
    </row>
    <row r="66" spans="1:13" ht="15">
      <c r="A66" s="99"/>
      <c r="B66" s="65"/>
      <c r="C66" s="66" t="s">
        <v>164</v>
      </c>
      <c r="D66" s="67">
        <f>D65-D64</f>
        <v>0</v>
      </c>
      <c r="E66" s="102">
        <v>44173</v>
      </c>
      <c r="F66" s="13" t="s">
        <v>165</v>
      </c>
      <c r="G66" s="10"/>
      <c r="H66" s="10"/>
      <c r="I66" s="1"/>
      <c r="J66" s="75"/>
      <c r="K66" s="103"/>
      <c r="L66" s="77"/>
      <c r="M66" s="78"/>
    </row>
    <row r="67" spans="1:13" ht="12.75">
      <c r="A67" s="12"/>
      <c r="B67" s="10"/>
      <c r="C67" s="10"/>
      <c r="D67" s="10"/>
      <c r="E67" s="101">
        <v>44046</v>
      </c>
      <c r="F67" s="13" t="s">
        <v>166</v>
      </c>
      <c r="G67" s="10"/>
      <c r="H67" s="10"/>
      <c r="I67" s="1"/>
    </row>
    <row r="68" spans="1:13" ht="12.75">
      <c r="A68" s="47"/>
      <c r="B68" s="47"/>
      <c r="C68" s="24" t="s">
        <v>167</v>
      </c>
      <c r="D68" s="104" t="str">
        <f>IF(D66&gt;5,"ÓPTIMA",IF(D66&lt;0,"INSUFICIENTE",IF(OR(D64=0,D65=0)," ","SUFICIENTE")))</f>
        <v xml:space="preserve"> </v>
      </c>
      <c r="E68" s="47"/>
      <c r="F68" s="47"/>
      <c r="G68" s="47"/>
      <c r="H68" s="47"/>
      <c r="I68" s="1"/>
    </row>
    <row r="69" spans="1:13" ht="12.75">
      <c r="A69" s="47"/>
      <c r="B69" s="47"/>
      <c r="C69" s="105"/>
      <c r="D69" s="47"/>
      <c r="E69" s="47"/>
      <c r="F69" s="47"/>
      <c r="G69" s="47"/>
      <c r="H69" s="47"/>
      <c r="I69" s="1"/>
    </row>
    <row r="70" spans="1:13" ht="12.75">
      <c r="A70" s="47"/>
      <c r="B70" s="47"/>
      <c r="C70" s="47"/>
      <c r="D70" s="106" t="s">
        <v>168</v>
      </c>
      <c r="E70" s="107">
        <f>IF(D66&lt;0,ABS(D66)*F16,0)</f>
        <v>0</v>
      </c>
      <c r="F70" s="108" t="s">
        <v>127</v>
      </c>
      <c r="G70" s="47"/>
      <c r="H70" s="47"/>
      <c r="I70" s="1"/>
    </row>
    <row r="71" spans="1:13" ht="12.75">
      <c r="A71" s="47"/>
      <c r="B71" s="13"/>
      <c r="C71" s="105"/>
      <c r="D71" s="47"/>
      <c r="E71" s="47"/>
      <c r="F71" s="47"/>
      <c r="G71" s="47"/>
      <c r="H71" s="47"/>
      <c r="I71" s="10"/>
    </row>
    <row r="72" spans="1:13" ht="12.75">
      <c r="A72" s="47"/>
      <c r="B72" s="13"/>
      <c r="C72" s="72"/>
      <c r="D72" s="47"/>
      <c r="E72" s="47"/>
      <c r="F72" s="47"/>
      <c r="G72" s="47"/>
      <c r="H72" s="47"/>
      <c r="I72" s="10"/>
    </row>
    <row r="73" spans="1:13" ht="12.75">
      <c r="A73" s="47"/>
      <c r="B73" s="13" t="s">
        <v>169</v>
      </c>
      <c r="D73" s="47"/>
      <c r="E73" s="47"/>
      <c r="F73" s="47"/>
      <c r="G73" s="47"/>
      <c r="H73" s="47"/>
      <c r="I73" s="1"/>
    </row>
    <row r="74" spans="1:13" ht="12.75">
      <c r="A74" s="10"/>
      <c r="C74" s="10"/>
      <c r="D74" s="10"/>
      <c r="E74" s="10"/>
      <c r="G74" s="10"/>
      <c r="H74" s="10"/>
      <c r="I74" s="1"/>
    </row>
    <row r="75" spans="1:13" ht="14.25">
      <c r="A75" s="10"/>
      <c r="B75" s="47"/>
      <c r="C75" s="109" t="s">
        <v>170</v>
      </c>
      <c r="D75" s="110"/>
      <c r="E75" s="13" t="s">
        <v>127</v>
      </c>
      <c r="F75" s="13" t="s">
        <v>171</v>
      </c>
      <c r="G75" s="10"/>
      <c r="H75" s="10"/>
      <c r="I75" s="1"/>
    </row>
    <row r="76" spans="1:13" ht="12.75">
      <c r="A76" s="10"/>
      <c r="B76" s="47"/>
      <c r="C76" s="111" t="s">
        <v>172</v>
      </c>
      <c r="D76" s="54" t="s">
        <v>173</v>
      </c>
      <c r="E76" s="112"/>
      <c r="F76" s="13" t="s">
        <v>174</v>
      </c>
      <c r="G76" s="10"/>
      <c r="H76" s="10"/>
      <c r="I76" s="1"/>
    </row>
    <row r="77" spans="1:13" ht="12.75">
      <c r="A77" s="10"/>
      <c r="B77" s="47"/>
      <c r="C77" s="24" t="s">
        <v>175</v>
      </c>
      <c r="D77" s="113">
        <f>IF(D76="H13",D75*0.9995,IF(D76="E12",D75*0.995,IF(D76="E11",D75*0.95,IF(D76="E10",D75*0.85,D75))))</f>
        <v>0</v>
      </c>
      <c r="E77" s="13" t="s">
        <v>127</v>
      </c>
      <c r="F77" s="13" t="s">
        <v>176</v>
      </c>
      <c r="G77" s="10"/>
      <c r="H77" s="10"/>
      <c r="I77" s="1"/>
    </row>
    <row r="78" spans="1:13" ht="12.75">
      <c r="A78" s="47"/>
      <c r="B78" s="25"/>
      <c r="C78" s="47"/>
      <c r="D78" s="47"/>
      <c r="E78" s="47"/>
      <c r="F78" s="47"/>
      <c r="G78" s="47"/>
      <c r="H78" s="47"/>
      <c r="I78" s="1"/>
    </row>
    <row r="79" spans="1:13" ht="12.75">
      <c r="A79" s="114"/>
      <c r="B79" s="115"/>
      <c r="C79" s="115"/>
      <c r="D79" s="115"/>
      <c r="E79" s="47"/>
      <c r="F79" s="47"/>
      <c r="G79" s="47"/>
      <c r="H79" s="47"/>
      <c r="I79" s="10"/>
    </row>
    <row r="80" spans="1:13" ht="12.75">
      <c r="A80" s="116"/>
      <c r="B80" s="117"/>
      <c r="C80" s="118"/>
      <c r="D80" s="119" t="s">
        <v>177</v>
      </c>
      <c r="E80" s="120">
        <f>IF(F16=0,0,D65-D64+(D77/F16))</f>
        <v>0</v>
      </c>
      <c r="F80" s="47"/>
      <c r="G80" s="47"/>
      <c r="H80" s="47"/>
      <c r="I80" s="10"/>
    </row>
    <row r="81" spans="1:9" ht="12.75">
      <c r="A81" s="114"/>
      <c r="B81" s="52"/>
      <c r="C81" s="52"/>
      <c r="D81" s="52"/>
      <c r="E81" s="47"/>
      <c r="F81" s="47"/>
      <c r="G81" s="47"/>
      <c r="H81" s="47"/>
      <c r="I81" s="10"/>
    </row>
    <row r="82" spans="1:9" ht="12.75">
      <c r="A82" s="114" t="s">
        <v>178</v>
      </c>
      <c r="C82" s="47"/>
      <c r="D82" s="47"/>
      <c r="E82" s="47"/>
      <c r="F82" s="47"/>
      <c r="G82" s="47"/>
      <c r="H82" s="47"/>
      <c r="I82" s="1"/>
    </row>
    <row r="83" spans="1:9" ht="12.75">
      <c r="A83" s="47"/>
      <c r="B83" s="47"/>
      <c r="C83" s="47"/>
      <c r="D83" s="47"/>
      <c r="E83" s="47"/>
      <c r="F83" s="47"/>
      <c r="G83" s="47"/>
      <c r="H83" s="47"/>
      <c r="I83" s="1"/>
    </row>
  </sheetData>
  <mergeCells count="7">
    <mergeCell ref="D35:H35"/>
    <mergeCell ref="D36:H36"/>
    <mergeCell ref="H9:H11"/>
    <mergeCell ref="H12:H14"/>
    <mergeCell ref="H19:H22"/>
    <mergeCell ref="D33:H33"/>
    <mergeCell ref="D34:H34"/>
  </mergeCells>
  <conditionalFormatting sqref="D68">
    <cfRule type="cellIs" dxfId="5" priority="1" operator="equal">
      <formula>"ÓPTIMA"</formula>
    </cfRule>
  </conditionalFormatting>
  <conditionalFormatting sqref="D68">
    <cfRule type="cellIs" dxfId="4" priority="2" operator="equal">
      <formula>"SUFICIENTE"</formula>
    </cfRule>
  </conditionalFormatting>
  <conditionalFormatting sqref="D68">
    <cfRule type="cellIs" dxfId="3" priority="3" operator="equal">
      <formula>"INSUFICIENTE"</formula>
    </cfRule>
  </conditionalFormatting>
  <conditionalFormatting sqref="D68">
    <cfRule type="cellIs" dxfId="2" priority="4" operator="equal">
      <formula>" "</formula>
    </cfRule>
  </conditionalFormatting>
  <conditionalFormatting sqref="D70:F70">
    <cfRule type="expression" dxfId="1" priority="5">
      <formula>"SI(D59&lt;0)"</formula>
    </cfRule>
  </conditionalFormatting>
  <conditionalFormatting sqref="D70:F70">
    <cfRule type="expression" dxfId="0" priority="6">
      <formula>"SI(D59&gt;0)"</formula>
    </cfRule>
  </conditionalFormatting>
  <dataValidations count="3">
    <dataValidation type="list" allowBlank="1" showInputMessage="1" prompt="Elija un valor de la tabla de la derecha" sqref="D28">
      <formula1>$B$33:$B$36</formula1>
    </dataValidation>
    <dataValidation type="list" allowBlank="1" sqref="E53">
      <formula1>"horas,minutos"</formula1>
    </dataValidation>
    <dataValidation type="list" allowBlank="1" showInputMessage="1" prompt="Haz clic e introduce un valor de la lista de elementos" sqref="D76">
      <formula1>"E10,E11,E12,H13,H14"</formula1>
    </dataValidation>
  </dataValidations>
  <printOptions horizontalCentered="1"/>
  <pageMargins left="0.7" right="0.7" top="0.75" bottom="0.75" header="0" footer="0"/>
  <pageSetup paperSize="9" pageOrder="overThenDown" orientation="portrait"/>
  <rowBreaks count="1" manualBreakCount="1">
    <brk id="82" man="1"/>
  </rowBreaks>
  <colBreaks count="1" manualBreakCount="1">
    <brk id="8" man="1"/>
  </colBreaks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B11"/>
  <sheetViews>
    <sheetView workbookViewId="0">
      <selection activeCell="B19" sqref="B19"/>
    </sheetView>
  </sheetViews>
  <sheetFormatPr baseColWidth="10" defaultColWidth="14.42578125" defaultRowHeight="15.75" customHeight="1"/>
  <cols>
    <col min="2" max="2" width="18.140625" customWidth="1"/>
  </cols>
  <sheetData>
    <row r="2" spans="1:2">
      <c r="B2" s="121" t="s">
        <v>179</v>
      </c>
    </row>
    <row r="3" spans="1:2">
      <c r="B3" s="122" t="s">
        <v>180</v>
      </c>
    </row>
    <row r="7" spans="1:2">
      <c r="A7" s="123" t="s">
        <v>181</v>
      </c>
      <c r="B7" s="123" t="s">
        <v>182</v>
      </c>
    </row>
    <row r="8" spans="1:2">
      <c r="A8" s="124">
        <v>350</v>
      </c>
      <c r="B8" s="124">
        <v>72</v>
      </c>
    </row>
    <row r="9" spans="1:2">
      <c r="A9" s="124">
        <v>500</v>
      </c>
      <c r="B9" s="124">
        <v>45</v>
      </c>
    </row>
    <row r="10" spans="1:2">
      <c r="A10" s="124">
        <v>800</v>
      </c>
      <c r="B10" s="124">
        <v>28</v>
      </c>
    </row>
    <row r="11" spans="1:2">
      <c r="A11" s="124">
        <v>1000</v>
      </c>
      <c r="B11" s="124">
        <v>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Léeme</vt:lpstr>
      <vt:lpstr>1 Hoja de toma de datos y repre</vt:lpstr>
      <vt:lpstr>2 Cálculo Simplificado Renovaci</vt:lpstr>
      <vt:lpstr>3 Estimación Caudalpersona fren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ANIES ESCARTIN</dc:creator>
  <cp:lastModifiedBy>JAVIER ANIES ESCARTIN</cp:lastModifiedBy>
  <dcterms:created xsi:type="dcterms:W3CDTF">2021-03-30T15:34:19Z</dcterms:created>
  <dcterms:modified xsi:type="dcterms:W3CDTF">2021-03-31T09:18:42Z</dcterms:modified>
</cp:coreProperties>
</file>