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30" yWindow="510" windowWidth="23160" windowHeight="9390"/>
  </bookViews>
  <sheets>
    <sheet name="Hoja 1" sheetId="1" r:id="rId1"/>
    <sheet name="Hoja 2" sheetId="2" r:id="rId2"/>
  </sheets>
  <calcPr calcId="145621"/>
</workbook>
</file>

<file path=xl/calcChain.xml><?xml version="1.0" encoding="utf-8"?>
<calcChain xmlns="http://schemas.openxmlformats.org/spreadsheetml/2006/main">
  <c r="D47" i="1" l="1"/>
  <c r="D67" i="1" l="1"/>
  <c r="D53" i="1"/>
  <c r="D57" i="1" s="1"/>
  <c r="D58" i="1" s="1"/>
  <c r="D27" i="1"/>
  <c r="D28" i="1" s="1"/>
  <c r="D56" i="1" s="1"/>
  <c r="F15" i="1"/>
  <c r="E62" i="1" l="1"/>
  <c r="D60" i="1"/>
</calcChain>
</file>

<file path=xl/comments1.xml><?xml version="1.0" encoding="utf-8"?>
<comments xmlns="http://schemas.openxmlformats.org/spreadsheetml/2006/main">
  <authors>
    <author/>
  </authors>
  <commentList>
    <comment ref="D53" authorId="0">
      <text>
        <r>
          <rPr>
            <sz val="10"/>
            <color rgb="FF000000"/>
            <rFont val="Arial"/>
          </rPr>
          <t>La fórmula se ha obtenido mediante una interpolación polinómica 3º orden en hoja 2</t>
        </r>
      </text>
    </comment>
    <comment ref="C66" authorId="0">
      <text>
        <r>
          <rPr>
            <sz val="10"/>
            <color rgb="FF000000"/>
            <rFont val="Arial"/>
          </rPr>
          <t>E10, E11, E12, H13 se usan en Laboratorios, industria alimentaria y farmaceútica, Manufactura de precisión, laboratorios ópticos, componentes electrónicos, hospitales.
H13 salas blancas clase ISO 7 a ISO 9 según EN-ISO 14644-1
H14 salas blancas clase  clase ISO 5 a ISO 7 según EN-ISO 14644-1</t>
        </r>
      </text>
    </comment>
  </commentList>
</comments>
</file>

<file path=xl/sharedStrings.xml><?xml version="1.0" encoding="utf-8"?>
<sst xmlns="http://schemas.openxmlformats.org/spreadsheetml/2006/main" count="86" uniqueCount="71">
  <si>
    <t>Prevención</t>
  </si>
  <si>
    <t>Cálculo simplificado de la ventilación de una sala</t>
  </si>
  <si>
    <t>DIMENSIONES DE LA HABITACIÓN O SALA</t>
  </si>
  <si>
    <t>Altura =</t>
  </si>
  <si>
    <t>m</t>
  </si>
  <si>
    <t>Anchura =</t>
  </si>
  <si>
    <t>Longitud =</t>
  </si>
  <si>
    <t>Volumen =</t>
  </si>
  <si>
    <t>m3</t>
  </si>
  <si>
    <t>NÚMERO DE OCUPANTES</t>
  </si>
  <si>
    <t>N =</t>
  </si>
  <si>
    <t>Ocupantes</t>
  </si>
  <si>
    <t>NÚMERO DE RENOVACIONES DE AIRE DE LA SALA MÍNIMA TEÓRICAS</t>
  </si>
  <si>
    <t>Elija el nivel de calidad de aire adecuado para la actividad a realizar en la sala, tiene 4 opciones en la tabla de abajo</t>
  </si>
  <si>
    <t>El valor por defecto recomendado mínimo para el COVID es 45 m3/hora</t>
  </si>
  <si>
    <t>Se calcula el caudal a impulsar multiplicando el valor RITE por el número de ocupantes</t>
  </si>
  <si>
    <t>Caudal/persona =</t>
  </si>
  <si>
    <t>m3/h persona</t>
  </si>
  <si>
    <t>Caudal aire a impulsar =</t>
  </si>
  <si>
    <t>m3/h</t>
  </si>
  <si>
    <t>Renovaciones/hora teóricas =</t>
  </si>
  <si>
    <t xml:space="preserve">     = Caudal a impulsar / Volumen de la sala</t>
  </si>
  <si>
    <t>RITE: Caudal mínimo por persona para calidad de aire</t>
  </si>
  <si>
    <t>IDA 1 (aire de óptima calidad): hospitales, clínicas, laboratorios y guarderías.</t>
  </si>
  <si>
    <t>IDA 2 (aire de buena calidad): oficinas, residencias (locales comunes de hoteles y similares, residencias de ancianos y de estudiantes), salas de lectura, museos, salas de tribunales, aulas de enseñanza y asimilables y piscinas.</t>
  </si>
  <si>
    <t>IDA 3 (aire de calidad media): edificios comerciales, cines, teatros, salones de actos, habitaciones de hoteles y similares, restaurantes, cafeterías, bares, salas de fiestas, gimnasios, locales para el deporte (salvo piscinas) y salas de ordenadores.</t>
  </si>
  <si>
    <t>IDA 4 (aire de calidad baja)</t>
  </si>
  <si>
    <t>NÚMERO DE RENOVACIONES DE AIRE DE LA SALA QUE PERMITE LA INSTALACIÓN DE CLIMATIZACIÓN</t>
  </si>
  <si>
    <t>UTILICE SÓLO UNO DE LOS TRES MÉTODOS</t>
  </si>
  <si>
    <t>Método 1:</t>
  </si>
  <si>
    <t>Si dispone de instalación con impulsión/extracción de aire, y conoce las renovaciones/hora de aire limpio</t>
  </si>
  <si>
    <t>Este caudal se considera que tiene un nivel de CO2 similar al aire exterior</t>
  </si>
  <si>
    <t>Renovaciones/hora =</t>
  </si>
  <si>
    <t>Método 2:</t>
  </si>
  <si>
    <t>Si no lo conoce, puede calcularlo midiendo el nivel de CO2 en interior y exterior. Con la sala vacía y</t>
  </si>
  <si>
    <t>la instalación funcionando, se apaga y se miden valores CO2 en un periodo de tiempo. El nivel de CO2 aumentará.</t>
  </si>
  <si>
    <t>CO2 en el exterior del edificio =</t>
  </si>
  <si>
    <t>ppm CO2</t>
  </si>
  <si>
    <t>CO2 inicial de la sala =</t>
  </si>
  <si>
    <t>CO2 final de la sala =</t>
  </si>
  <si>
    <t>tiempo de medición =</t>
  </si>
  <si>
    <t>horas</t>
  </si>
  <si>
    <t>NTP 549: R=(1/t)*Ln((CO2inicial-CO2ext)/(CO2final-CO2ext))</t>
  </si>
  <si>
    <t>Método 3:</t>
  </si>
  <si>
    <t>Las personas al respirar generan CO2. Calculamos la diferencia de nivel CO2 (ppm) con el exterior.</t>
  </si>
  <si>
    <t>Existe una relación entre esta diferencia de nivel CO2 con la calidad de aire IDA1, IDA2, IDA3 o IDA4</t>
  </si>
  <si>
    <t>medición en el exterior del edificio =</t>
  </si>
  <si>
    <t>medición FINAL en el interior del edificio =</t>
  </si>
  <si>
    <t>RESULTADO DE LOS CÁLCULOS</t>
  </si>
  <si>
    <t>RITE: valores de cálculo de las renovaciones</t>
  </si>
  <si>
    <t>Renovaciones Teóricas =</t>
  </si>
  <si>
    <t>&gt; 5</t>
  </si>
  <si>
    <t>buena ventilación</t>
  </si>
  <si>
    <t>Renovaciones Medidas =</t>
  </si>
  <si>
    <t>para oficinas, aulas, cines y teatros, y similares</t>
  </si>
  <si>
    <t>Renov. Medidas - Teóricas =</t>
  </si>
  <si>
    <t xml:space="preserve">restaurantes, cafeterías, wc, laboratorios </t>
  </si>
  <si>
    <t>habitaciones hoteles</t>
  </si>
  <si>
    <t>LA RENOVACIÓN DE LA SALA ES:</t>
  </si>
  <si>
    <t>ES NECESARIO AUMENTAR CAUDAL DE AIRE EN =</t>
  </si>
  <si>
    <t>Si dispone de equipo portátil con filtrado alta eficacia, puede estimar caudal filtrado que aporta a la sala:</t>
  </si>
  <si>
    <t>Caudal impulsado (CADR) =</t>
  </si>
  <si>
    <t>Estos equipos no reducen el nivel de CO2</t>
  </si>
  <si>
    <t>Filtro final EN 1822 =</t>
  </si>
  <si>
    <t>H13</t>
  </si>
  <si>
    <t xml:space="preserve">Recirculan el aire filtrándolo con filtros de </t>
  </si>
  <si>
    <t>Caudal filtrado =</t>
  </si>
  <si>
    <t>alta eficacia (H14, H13, E12, E11, E10)</t>
  </si>
  <si>
    <t xml:space="preserve">             Si no dispone de equipo portátil con filtrado, deberá aumentar con ventilación natural o forzada la sala con aire del exterior</t>
  </si>
  <si>
    <t>CO2</t>
  </si>
  <si>
    <t>m3/h por persona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</si>
</sst>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-m"/>
  </numFmts>
  <fonts count="16">
    <font>
      <sz val="10"/>
      <color rgb="FF000000"/>
      <name val="Arial"/>
    </font>
    <font>
      <sz val="10"/>
      <color theme="1"/>
      <name val="Arial"/>
    </font>
    <font>
      <b/>
      <sz val="7"/>
      <color theme="1"/>
      <name val="Ubuntu"/>
    </font>
    <font>
      <b/>
      <sz val="10"/>
      <color rgb="FF4285F4"/>
      <name val="Arial"/>
    </font>
    <font>
      <b/>
      <sz val="10"/>
      <color theme="4"/>
      <name val="Arial"/>
    </font>
    <font>
      <b/>
      <sz val="10"/>
      <color theme="1"/>
      <name val="Arial"/>
    </font>
    <font>
      <b/>
      <sz val="10"/>
      <color rgb="FF3399FF"/>
      <name val="Arial"/>
    </font>
    <font>
      <b/>
      <sz val="9"/>
      <color theme="1"/>
      <name val="Arial"/>
    </font>
    <font>
      <sz val="9"/>
      <color theme="1"/>
      <name val="Arial"/>
    </font>
    <font>
      <sz val="8"/>
      <color theme="1"/>
      <name val="Arial"/>
    </font>
    <font>
      <sz val="10"/>
      <name val="Arial"/>
    </font>
    <font>
      <sz val="11"/>
      <color rgb="FF000000"/>
      <name val="Calibri"/>
    </font>
    <font>
      <i/>
      <sz val="11"/>
      <color rgb="FF000000"/>
      <name val="Calibri"/>
    </font>
    <font>
      <b/>
      <sz val="10"/>
      <color rgb="FF000000"/>
      <name val="Arial"/>
    </font>
    <font>
      <sz val="10"/>
      <color rgb="FFFFFFFF"/>
      <name val="Arial"/>
    </font>
    <font>
      <b/>
      <sz val="11"/>
      <color rgb="FF3399FF"/>
      <name val="Ubuntu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F3F3F3"/>
        <bgColor rgb="FFF3F3F3"/>
      </patternFill>
    </fill>
  </fills>
  <borders count="14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FFFFFF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</borders>
  <cellStyleXfs count="1">
    <xf numFmtId="0" fontId="0" fillId="0" borderId="0"/>
  </cellStyleXfs>
  <cellXfs count="74">
    <xf numFmtId="0" fontId="0" fillId="0" borderId="0" xfId="0" applyFont="1" applyAlignment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/>
    <xf numFmtId="0" fontId="2" fillId="2" borderId="1" xfId="0" applyFont="1" applyFill="1" applyBorder="1" applyAlignment="1"/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/>
    <xf numFmtId="0" fontId="1" fillId="2" borderId="1" xfId="0" applyFont="1" applyFill="1" applyBorder="1" applyAlignment="1">
      <alignment horizontal="right"/>
    </xf>
    <xf numFmtId="0" fontId="1" fillId="3" borderId="1" xfId="0" applyFont="1" applyFill="1" applyBorder="1" applyAlignment="1"/>
    <xf numFmtId="0" fontId="1" fillId="2" borderId="1" xfId="0" applyFont="1" applyFill="1" applyBorder="1" applyAlignment="1"/>
    <xf numFmtId="0" fontId="1" fillId="2" borderId="1" xfId="0" applyFont="1" applyFill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0" fontId="5" fillId="2" borderId="1" xfId="0" applyFont="1" applyFill="1" applyBorder="1"/>
    <xf numFmtId="0" fontId="5" fillId="2" borderId="1" xfId="0" applyFont="1" applyFill="1" applyBorder="1" applyAlignment="1"/>
    <xf numFmtId="0" fontId="6" fillId="2" borderId="1" xfId="0" applyFont="1" applyFill="1" applyBorder="1" applyAlignment="1"/>
    <xf numFmtId="0" fontId="5" fillId="3" borderId="1" xfId="0" applyFont="1" applyFill="1" applyBorder="1" applyAlignment="1"/>
    <xf numFmtId="0" fontId="1" fillId="0" borderId="1" xfId="0" applyFont="1" applyBorder="1"/>
    <xf numFmtId="0" fontId="1" fillId="0" borderId="2" xfId="0" applyFont="1" applyBorder="1"/>
    <xf numFmtId="0" fontId="5" fillId="2" borderId="0" xfId="0" applyFont="1" applyFill="1" applyAlignment="1">
      <alignment horizontal="left"/>
    </xf>
    <xf numFmtId="0" fontId="1" fillId="2" borderId="0" xfId="0" applyFont="1" applyFill="1"/>
    <xf numFmtId="0" fontId="1" fillId="0" borderId="0" xfId="0" applyFont="1" applyAlignment="1"/>
    <xf numFmtId="0" fontId="1" fillId="2" borderId="0" xfId="0" applyFont="1" applyFill="1" applyAlignment="1"/>
    <xf numFmtId="0" fontId="1" fillId="2" borderId="3" xfId="0" applyFont="1" applyFill="1" applyBorder="1"/>
    <xf numFmtId="0" fontId="5" fillId="0" borderId="4" xfId="0" applyFont="1" applyBorder="1" applyAlignment="1">
      <alignment horizontal="right"/>
    </xf>
    <xf numFmtId="4" fontId="5" fillId="2" borderId="5" xfId="0" applyNumberFormat="1" applyFont="1" applyFill="1" applyBorder="1" applyAlignment="1"/>
    <xf numFmtId="0" fontId="7" fillId="2" borderId="0" xfId="0" applyFont="1" applyFill="1" applyAlignment="1">
      <alignment horizontal="left"/>
    </xf>
    <xf numFmtId="0" fontId="8" fillId="2" borderId="0" xfId="0" applyFont="1" applyFill="1"/>
    <xf numFmtId="0" fontId="8" fillId="0" borderId="0" xfId="0" applyFont="1"/>
    <xf numFmtId="0" fontId="8" fillId="4" borderId="1" xfId="0" applyFont="1" applyFill="1" applyBorder="1" applyAlignment="1"/>
    <xf numFmtId="0" fontId="1" fillId="2" borderId="8" xfId="0" applyFont="1" applyFill="1" applyBorder="1"/>
    <xf numFmtId="0" fontId="8" fillId="4" borderId="8" xfId="0" applyFont="1" applyFill="1" applyBorder="1" applyAlignment="1"/>
    <xf numFmtId="0" fontId="6" fillId="2" borderId="12" xfId="0" applyFont="1" applyFill="1" applyBorder="1" applyAlignment="1"/>
    <xf numFmtId="0" fontId="1" fillId="2" borderId="12" xfId="0" applyFont="1" applyFill="1" applyBorder="1"/>
    <xf numFmtId="0" fontId="11" fillId="0" borderId="0" xfId="0" applyFont="1" applyAlignment="1"/>
    <xf numFmtId="0" fontId="11" fillId="0" borderId="0" xfId="0" applyFont="1" applyAlignment="1">
      <alignment horizontal="right"/>
    </xf>
    <xf numFmtId="0" fontId="11" fillId="0" borderId="0" xfId="0" applyFont="1" applyAlignment="1"/>
    <xf numFmtId="0" fontId="12" fillId="0" borderId="0" xfId="0" applyFont="1" applyAlignment="1"/>
    <xf numFmtId="0" fontId="5" fillId="2" borderId="12" xfId="0" applyFont="1" applyFill="1" applyBorder="1" applyAlignment="1"/>
    <xf numFmtId="0" fontId="1" fillId="2" borderId="10" xfId="0" applyFont="1" applyFill="1" applyBorder="1" applyAlignment="1"/>
    <xf numFmtId="0" fontId="1" fillId="2" borderId="10" xfId="0" applyFont="1" applyFill="1" applyBorder="1"/>
    <xf numFmtId="0" fontId="9" fillId="2" borderId="1" xfId="0" applyFont="1" applyFill="1" applyBorder="1" applyAlignment="1"/>
    <xf numFmtId="0" fontId="5" fillId="2" borderId="10" xfId="0" applyFont="1" applyFill="1" applyBorder="1" applyAlignment="1"/>
    <xf numFmtId="0" fontId="1" fillId="2" borderId="7" xfId="0" applyFont="1" applyFill="1" applyBorder="1"/>
    <xf numFmtId="0" fontId="1" fillId="2" borderId="12" xfId="0" applyFont="1" applyFill="1" applyBorder="1" applyAlignment="1"/>
    <xf numFmtId="4" fontId="5" fillId="0" borderId="0" xfId="0" applyNumberFormat="1" applyFont="1"/>
    <xf numFmtId="0" fontId="3" fillId="2" borderId="1" xfId="0" applyFont="1" applyFill="1" applyBorder="1" applyAlignment="1">
      <alignment horizontal="center"/>
    </xf>
    <xf numFmtId="0" fontId="6" fillId="2" borderId="1" xfId="0" applyFont="1" applyFill="1" applyBorder="1" applyAlignment="1"/>
    <xf numFmtId="0" fontId="1" fillId="2" borderId="1" xfId="0" applyFont="1" applyFill="1" applyBorder="1" applyAlignment="1"/>
    <xf numFmtId="0" fontId="1" fillId="2" borderId="1" xfId="0" applyFont="1" applyFill="1" applyBorder="1" applyAlignment="1"/>
    <xf numFmtId="0" fontId="1" fillId="0" borderId="0" xfId="0" applyFont="1" applyAlignment="1"/>
    <xf numFmtId="0" fontId="6" fillId="2" borderId="13" xfId="0" applyFont="1" applyFill="1" applyBorder="1" applyAlignment="1"/>
    <xf numFmtId="0" fontId="1" fillId="2" borderId="13" xfId="0" applyFont="1" applyFill="1" applyBorder="1" applyAlignment="1"/>
    <xf numFmtId="0" fontId="5" fillId="2" borderId="7" xfId="0" applyFont="1" applyFill="1" applyBorder="1" applyAlignment="1"/>
    <xf numFmtId="0" fontId="1" fillId="2" borderId="7" xfId="0" applyFont="1" applyFill="1" applyBorder="1" applyAlignment="1"/>
    <xf numFmtId="0" fontId="1" fillId="2" borderId="2" xfId="0" applyFont="1" applyFill="1" applyBorder="1"/>
    <xf numFmtId="0" fontId="1" fillId="2" borderId="7" xfId="0" applyFont="1" applyFill="1" applyBorder="1" applyAlignment="1">
      <alignment horizontal="right"/>
    </xf>
    <xf numFmtId="164" fontId="1" fillId="2" borderId="1" xfId="0" applyNumberFormat="1" applyFont="1" applyFill="1" applyBorder="1" applyAlignment="1"/>
    <xf numFmtId="164" fontId="1" fillId="2" borderId="1" xfId="0" applyNumberFormat="1" applyFont="1" applyFill="1" applyBorder="1" applyAlignment="1">
      <alignment horizontal="right"/>
    </xf>
    <xf numFmtId="0" fontId="11" fillId="0" borderId="0" xfId="0" applyFont="1" applyAlignment="1">
      <alignment horizontal="right"/>
    </xf>
    <xf numFmtId="0" fontId="5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right"/>
    </xf>
    <xf numFmtId="0" fontId="13" fillId="0" borderId="1" xfId="0" applyFont="1" applyBorder="1"/>
    <xf numFmtId="0" fontId="13" fillId="0" borderId="1" xfId="0" applyFont="1" applyBorder="1" applyAlignme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right"/>
    </xf>
    <xf numFmtId="0" fontId="14" fillId="2" borderId="1" xfId="0" applyFont="1" applyFill="1" applyBorder="1"/>
    <xf numFmtId="0" fontId="1" fillId="0" borderId="1" xfId="0" applyFont="1" applyBorder="1" applyAlignment="1"/>
    <xf numFmtId="0" fontId="15" fillId="2" borderId="1" xfId="0" applyFont="1" applyFill="1" applyBorder="1" applyAlignment="1"/>
    <xf numFmtId="0" fontId="9" fillId="4" borderId="2" xfId="0" applyFont="1" applyFill="1" applyBorder="1" applyAlignment="1"/>
    <xf numFmtId="0" fontId="10" fillId="0" borderId="6" xfId="0" applyFont="1" applyBorder="1"/>
    <xf numFmtId="0" fontId="10" fillId="0" borderId="7" xfId="0" applyFont="1" applyBorder="1"/>
    <xf numFmtId="0" fontId="9" fillId="4" borderId="2" xfId="0" applyFont="1" applyFill="1" applyBorder="1" applyAlignment="1">
      <alignment wrapText="1"/>
    </xf>
    <xf numFmtId="0" fontId="9" fillId="4" borderId="9" xfId="0" applyFont="1" applyFill="1" applyBorder="1" applyAlignment="1"/>
    <xf numFmtId="0" fontId="10" fillId="0" borderId="10" xfId="0" applyFont="1" applyBorder="1"/>
    <xf numFmtId="0" fontId="10" fillId="0" borderId="11" xfId="0" applyFont="1" applyBorder="1"/>
  </cellXfs>
  <cellStyles count="1">
    <cellStyle name="Normal" xfId="0" builtinId="0"/>
  </cellStyles>
  <dxfs count="6">
    <dxf>
      <font>
        <b/>
        <color rgb="FFFFFFFF"/>
      </font>
      <fill>
        <patternFill patternType="solid">
          <fgColor rgb="FFB7E1CD"/>
          <bgColor rgb="FFB7E1CD"/>
        </patternFill>
      </fill>
    </dxf>
    <dxf>
      <font>
        <b/>
        <color rgb="FFFF0000"/>
      </font>
      <fill>
        <patternFill patternType="solid">
          <fgColor rgb="FFB7E1CD"/>
          <bgColor rgb="FFB7E1CD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00FF00"/>
          <bgColor rgb="FF00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lang="es-ES" b="0">
                <a:solidFill>
                  <a:srgbClr val="757575"/>
                </a:solidFill>
                <a:latin typeface="+mn-lt"/>
              </a:rPr>
              <a:t>y frente a x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'Hoja 2'!$B$1</c:f>
              <c:strCache>
                <c:ptCount val="1"/>
                <c:pt idx="0">
                  <c:v>m3/h por persona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1"/>
              </a:solidFill>
              <a:ln cmpd="sng">
                <a:solidFill>
                  <a:schemeClr val="accent1"/>
                </a:solidFill>
              </a:ln>
            </c:spPr>
          </c:marker>
          <c:trendline>
            <c:spPr>
              <a:ln w="19050">
                <a:solidFill>
                  <a:srgbClr val="000000"/>
                </a:solidFill>
              </a:ln>
            </c:spPr>
            <c:trendlineType val="exp"/>
            <c:dispRSqr val="1"/>
            <c:dispEq val="1"/>
            <c:trendlineLbl>
              <c:numFmt formatCode="General" sourceLinked="0"/>
            </c:trendlineLbl>
          </c:trendline>
          <c:xVal>
            <c:numRef>
              <c:f>'Hoja 2'!$A$2:$A$5</c:f>
              <c:numCache>
                <c:formatCode>General</c:formatCode>
                <c:ptCount val="4"/>
                <c:pt idx="0">
                  <c:v>350</c:v>
                </c:pt>
                <c:pt idx="1">
                  <c:v>500</c:v>
                </c:pt>
                <c:pt idx="2">
                  <c:v>800</c:v>
                </c:pt>
                <c:pt idx="3">
                  <c:v>1000</c:v>
                </c:pt>
              </c:numCache>
            </c:numRef>
          </c:xVal>
          <c:yVal>
            <c:numRef>
              <c:f>'Hoja 2'!$B$2:$B$5</c:f>
              <c:numCache>
                <c:formatCode>General</c:formatCode>
                <c:ptCount val="4"/>
                <c:pt idx="0">
                  <c:v>72</c:v>
                </c:pt>
                <c:pt idx="1">
                  <c:v>45</c:v>
                </c:pt>
                <c:pt idx="2">
                  <c:v>28</c:v>
                </c:pt>
                <c:pt idx="3">
                  <c:v>18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467072"/>
        <c:axId val="82489728"/>
      </c:scatterChart>
      <c:valAx>
        <c:axId val="82467072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s-ES" b="0">
                    <a:solidFill>
                      <a:srgbClr val="000000"/>
                    </a:solidFill>
                    <a:latin typeface="+mn-lt"/>
                  </a:rPr>
                  <a:t>x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s-ES"/>
          </a:p>
        </c:txPr>
        <c:crossAx val="82489728"/>
        <c:crosses val="autoZero"/>
        <c:crossBetween val="midCat"/>
      </c:valAx>
      <c:valAx>
        <c:axId val="8248972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s-ES" b="0">
                    <a:solidFill>
                      <a:srgbClr val="000000"/>
                    </a:solidFill>
                    <a:latin typeface="+mn-lt"/>
                  </a:rPr>
                  <a:t>y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s-ES"/>
          </a:p>
        </c:txPr>
        <c:crossAx val="82467072"/>
        <c:crosses val="autoZero"/>
        <c:crossBetween val="midCat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s-E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866775</xdr:colOff>
      <xdr:row>8</xdr:row>
      <xdr:rowOff>133349</xdr:rowOff>
    </xdr:from>
    <xdr:ext cx="3200400" cy="2105025"/>
    <xdr:grpSp>
      <xdr:nvGrpSpPr>
        <xdr:cNvPr id="2" name="Shape 2" title="Dibujo"/>
        <xdr:cNvGrpSpPr/>
      </xdr:nvGrpSpPr>
      <xdr:grpSpPr>
        <a:xfrm>
          <a:off x="866775" y="2619374"/>
          <a:ext cx="3200400" cy="2105025"/>
          <a:chOff x="1209600" y="1249000"/>
          <a:chExt cx="3943725" cy="2360300"/>
        </a:xfrm>
      </xdr:grpSpPr>
      <xdr:cxnSp macro="">
        <xdr:nvCxnSpPr>
          <xdr:cNvPr id="3" name="Shape 3"/>
          <xdr:cNvCxnSpPr/>
        </xdr:nvCxnSpPr>
        <xdr:spPr>
          <a:xfrm>
            <a:off x="1209650" y="2114450"/>
            <a:ext cx="208500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  <xdr:cxnSp macro="">
        <xdr:nvCxnSpPr>
          <xdr:cNvPr id="4" name="Shape 4"/>
          <xdr:cNvCxnSpPr/>
        </xdr:nvCxnSpPr>
        <xdr:spPr>
          <a:xfrm flipH="1">
            <a:off x="1209600" y="2124275"/>
            <a:ext cx="9900" cy="11508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  <xdr:cxnSp macro="">
        <xdr:nvCxnSpPr>
          <xdr:cNvPr id="5" name="Shape 5"/>
          <xdr:cNvCxnSpPr/>
        </xdr:nvCxnSpPr>
        <xdr:spPr>
          <a:xfrm>
            <a:off x="1209650" y="3274925"/>
            <a:ext cx="2085000" cy="9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  <xdr:cxnSp macro="">
        <xdr:nvCxnSpPr>
          <xdr:cNvPr id="6" name="Shape 6"/>
          <xdr:cNvCxnSpPr/>
        </xdr:nvCxnSpPr>
        <xdr:spPr>
          <a:xfrm flipH="1">
            <a:off x="3294475" y="2124275"/>
            <a:ext cx="19800" cy="11703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  <xdr:cxnSp macro="">
        <xdr:nvCxnSpPr>
          <xdr:cNvPr id="7" name="Shape 7"/>
          <xdr:cNvCxnSpPr/>
        </xdr:nvCxnSpPr>
        <xdr:spPr>
          <a:xfrm rot="10800000" flipH="1">
            <a:off x="1219500" y="1249000"/>
            <a:ext cx="2134200" cy="8556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  <xdr:cxnSp macro="">
        <xdr:nvCxnSpPr>
          <xdr:cNvPr id="8" name="Shape 8"/>
          <xdr:cNvCxnSpPr/>
        </xdr:nvCxnSpPr>
        <xdr:spPr>
          <a:xfrm>
            <a:off x="3343775" y="1249000"/>
            <a:ext cx="1455600" cy="29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  <xdr:cxnSp macro="">
        <xdr:nvCxnSpPr>
          <xdr:cNvPr id="9" name="Shape 9"/>
          <xdr:cNvCxnSpPr/>
        </xdr:nvCxnSpPr>
        <xdr:spPr>
          <a:xfrm rot="10800000" flipH="1">
            <a:off x="3314275" y="1278575"/>
            <a:ext cx="1485000" cy="8457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  <xdr:cxnSp macro="">
        <xdr:nvCxnSpPr>
          <xdr:cNvPr id="10" name="Shape 10"/>
          <xdr:cNvCxnSpPr/>
        </xdr:nvCxnSpPr>
        <xdr:spPr>
          <a:xfrm>
            <a:off x="4809125" y="1298175"/>
            <a:ext cx="0" cy="10032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  <xdr:cxnSp macro="">
        <xdr:nvCxnSpPr>
          <xdr:cNvPr id="11" name="Shape 11"/>
          <xdr:cNvCxnSpPr/>
        </xdr:nvCxnSpPr>
        <xdr:spPr>
          <a:xfrm rot="10800000" flipH="1">
            <a:off x="3314275" y="2311250"/>
            <a:ext cx="1494900" cy="973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  <xdr:sp macro="" textlink="">
        <xdr:nvSpPr>
          <xdr:cNvPr id="12" name="Shape 12"/>
          <xdr:cNvSpPr txBox="1"/>
        </xdr:nvSpPr>
        <xdr:spPr>
          <a:xfrm>
            <a:off x="1632550" y="3383100"/>
            <a:ext cx="1081800" cy="226200"/>
          </a:xfrm>
          <a:prstGeom prst="rect">
            <a:avLst/>
          </a:prstGeom>
          <a:noFill/>
          <a:ln>
            <a:noFill/>
          </a:ln>
        </xdr:spPr>
        <xdr:txBody>
          <a:bodyPr spcFirstLastPara="1" wrap="square" lIns="91425" tIns="91425" rIns="91425" bIns="91425" anchor="t" anchorCtr="0">
            <a:noAutofit/>
          </a:bodyPr>
          <a:lstStyle/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400"/>
              <a:t>Anchura</a:t>
            </a:r>
            <a:endParaRPr sz="1400"/>
          </a:p>
        </xdr:txBody>
      </xdr:sp>
      <xdr:sp macro="" textlink="">
        <xdr:nvSpPr>
          <xdr:cNvPr id="13" name="Shape 13"/>
          <xdr:cNvSpPr txBox="1"/>
        </xdr:nvSpPr>
        <xdr:spPr>
          <a:xfrm>
            <a:off x="3983025" y="2684850"/>
            <a:ext cx="1170300" cy="314700"/>
          </a:xfrm>
          <a:prstGeom prst="rect">
            <a:avLst/>
          </a:prstGeom>
          <a:noFill/>
          <a:ln>
            <a:noFill/>
          </a:ln>
        </xdr:spPr>
        <xdr:txBody>
          <a:bodyPr spcFirstLastPara="1" wrap="square" lIns="91425" tIns="91425" rIns="91425" bIns="91425" anchor="t" anchorCtr="0">
            <a:noAutofit/>
          </a:bodyPr>
          <a:lstStyle/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400"/>
              <a:t>Longitud</a:t>
            </a:r>
            <a:endParaRPr sz="1400"/>
          </a:p>
        </xdr:txBody>
      </xdr:sp>
      <xdr:sp macro="" textlink="">
        <xdr:nvSpPr>
          <xdr:cNvPr id="14" name="Shape 14"/>
          <xdr:cNvSpPr txBox="1"/>
        </xdr:nvSpPr>
        <xdr:spPr>
          <a:xfrm>
            <a:off x="1288325" y="2498000"/>
            <a:ext cx="973500" cy="186900"/>
          </a:xfrm>
          <a:prstGeom prst="rect">
            <a:avLst/>
          </a:prstGeom>
          <a:noFill/>
          <a:ln>
            <a:noFill/>
          </a:ln>
        </xdr:spPr>
        <xdr:txBody>
          <a:bodyPr spcFirstLastPara="1" wrap="square" lIns="91425" tIns="91425" rIns="91425" bIns="91425" anchor="t" anchorCtr="0">
            <a:noAutofit/>
          </a:bodyPr>
          <a:lstStyle/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400"/>
              <a:t>Altura</a:t>
            </a:r>
            <a:endParaRPr sz="1400"/>
          </a:p>
        </xdr:txBody>
      </xdr:sp>
    </xdr:grpSp>
    <xdr:clientData fLocksWithSheet="0"/>
  </xdr:oneCellAnchor>
  <xdr:oneCellAnchor>
    <xdr:from>
      <xdr:col>0</xdr:col>
      <xdr:colOff>152400</xdr:colOff>
      <xdr:row>0</xdr:row>
      <xdr:rowOff>152400</xdr:rowOff>
    </xdr:from>
    <xdr:ext cx="2828925" cy="1076325"/>
    <xdr:pic>
      <xdr:nvPicPr>
        <xdr:cNvPr id="15" name="image3.jpg" title="Image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257175</xdr:colOff>
      <xdr:row>62</xdr:row>
      <xdr:rowOff>171450</xdr:rowOff>
    </xdr:from>
    <xdr:ext cx="609600" cy="847725"/>
    <xdr:pic>
      <xdr:nvPicPr>
        <xdr:cNvPr id="16" name="image2.png" title="Imagen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37</xdr:row>
      <xdr:rowOff>114300</xdr:rowOff>
    </xdr:from>
    <xdr:ext cx="866775" cy="504825"/>
    <xdr:pic>
      <xdr:nvPicPr>
        <xdr:cNvPr id="17" name="image1.png" title="Imagen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371475</xdr:colOff>
      <xdr:row>0</xdr:row>
      <xdr:rowOff>76200</xdr:rowOff>
    </xdr:from>
    <xdr:ext cx="5715000" cy="3533775"/>
    <xdr:graphicFrame macro="">
      <xdr:nvGraphicFramePr>
        <xdr:cNvPr id="2" name="Chart 1" title="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Z69"/>
  <sheetViews>
    <sheetView tabSelected="1" topLeftCell="A34" workbookViewId="0">
      <selection activeCell="D47" sqref="D47"/>
    </sheetView>
  </sheetViews>
  <sheetFormatPr baseColWidth="10" defaultColWidth="14.42578125" defaultRowHeight="15.75" customHeight="1"/>
  <cols>
    <col min="4" max="4" width="16.7109375" customWidth="1"/>
  </cols>
  <sheetData>
    <row r="1" spans="1:8" ht="104.25" customHeight="1">
      <c r="A1" s="1"/>
      <c r="B1" s="2"/>
      <c r="C1" s="2"/>
      <c r="D1" s="2"/>
      <c r="E1" s="2"/>
      <c r="F1" s="2"/>
      <c r="G1" s="2"/>
      <c r="H1" s="2"/>
    </row>
    <row r="2" spans="1:8" ht="12.75">
      <c r="A2" s="2"/>
      <c r="B2" s="2"/>
      <c r="C2" s="2"/>
      <c r="D2" s="2"/>
      <c r="E2" s="2"/>
      <c r="F2" s="2"/>
      <c r="G2" s="2"/>
      <c r="H2" s="2"/>
    </row>
    <row r="3" spans="1:8" ht="12.75">
      <c r="A3" s="2"/>
      <c r="B3" s="2"/>
      <c r="C3" s="2"/>
      <c r="D3" s="2"/>
      <c r="E3" s="3" t="s">
        <v>0</v>
      </c>
      <c r="F3" s="2"/>
      <c r="G3" s="2"/>
      <c r="H3" s="2"/>
    </row>
    <row r="4" spans="1:8" ht="15">
      <c r="A4" s="2"/>
      <c r="B4" s="2"/>
      <c r="C4" s="2"/>
      <c r="D4" s="2"/>
      <c r="E4" s="66" t="s">
        <v>1</v>
      </c>
      <c r="F4" s="2"/>
      <c r="G4" s="2"/>
      <c r="H4" s="2"/>
    </row>
    <row r="5" spans="1:8" ht="12.75">
      <c r="A5" s="2"/>
      <c r="B5" s="2"/>
      <c r="C5" s="2"/>
      <c r="D5" s="2"/>
      <c r="E5" s="2"/>
      <c r="G5" s="2"/>
      <c r="H5" s="2"/>
    </row>
    <row r="6" spans="1:8" ht="12.75">
      <c r="A6" s="2"/>
      <c r="B6" s="2"/>
      <c r="C6" s="2"/>
      <c r="D6" s="2"/>
      <c r="E6" s="2"/>
      <c r="G6" s="2"/>
      <c r="H6" s="2"/>
    </row>
    <row r="7" spans="1:8" ht="12.75">
      <c r="A7" s="2"/>
      <c r="B7" s="2"/>
      <c r="C7" s="2"/>
      <c r="D7" s="2"/>
      <c r="E7" s="2"/>
      <c r="F7" s="2"/>
      <c r="G7" s="2"/>
      <c r="H7" s="2"/>
    </row>
    <row r="8" spans="1:8" ht="12.75">
      <c r="A8" s="4">
        <v>1</v>
      </c>
      <c r="B8" s="5" t="s">
        <v>2</v>
      </c>
      <c r="C8" s="2"/>
      <c r="D8" s="2"/>
      <c r="E8" s="2"/>
      <c r="F8" s="2"/>
      <c r="G8" s="2"/>
      <c r="H8" s="2"/>
    </row>
    <row r="9" spans="1:8" ht="12.75">
      <c r="A9" s="2"/>
      <c r="B9" s="2"/>
      <c r="C9" s="2"/>
      <c r="D9" s="2"/>
      <c r="E9" s="2"/>
      <c r="F9" s="2"/>
      <c r="G9" s="2"/>
      <c r="H9" s="2"/>
    </row>
    <row r="10" spans="1:8" ht="12.75">
      <c r="A10" s="2"/>
      <c r="B10" s="2"/>
      <c r="C10" s="2"/>
      <c r="D10" s="2"/>
      <c r="E10" s="2"/>
      <c r="F10" s="2"/>
      <c r="G10" s="2"/>
      <c r="H10" s="2"/>
    </row>
    <row r="11" spans="1:8" ht="12.75">
      <c r="A11" s="2"/>
      <c r="B11" s="2"/>
      <c r="C11" s="2"/>
      <c r="D11" s="2"/>
      <c r="E11" s="6" t="s">
        <v>3</v>
      </c>
      <c r="F11" s="7"/>
      <c r="G11" s="8" t="s">
        <v>4</v>
      </c>
      <c r="H11" s="2"/>
    </row>
    <row r="12" spans="1:8" ht="12.75">
      <c r="A12" s="2"/>
      <c r="B12" s="2"/>
      <c r="C12" s="2"/>
      <c r="D12" s="2"/>
      <c r="E12" s="6" t="s">
        <v>5</v>
      </c>
      <c r="F12" s="7"/>
      <c r="G12" s="8" t="s">
        <v>4</v>
      </c>
      <c r="H12" s="2"/>
    </row>
    <row r="13" spans="1:8" ht="12.75">
      <c r="A13" s="2"/>
      <c r="B13" s="2"/>
      <c r="C13" s="2"/>
      <c r="D13" s="2"/>
      <c r="E13" s="6" t="s">
        <v>6</v>
      </c>
      <c r="F13" s="7"/>
      <c r="G13" s="8" t="s">
        <v>4</v>
      </c>
      <c r="H13" s="2"/>
    </row>
    <row r="14" spans="1:8" ht="12.75">
      <c r="A14" s="2"/>
      <c r="B14" s="2"/>
      <c r="C14" s="2"/>
      <c r="D14" s="2"/>
      <c r="E14" s="9"/>
      <c r="F14" s="2"/>
      <c r="G14" s="2"/>
      <c r="H14" s="2"/>
    </row>
    <row r="15" spans="1:8" ht="12.75">
      <c r="A15" s="2"/>
      <c r="B15" s="2"/>
      <c r="C15" s="2"/>
      <c r="D15" s="2"/>
      <c r="E15" s="10" t="s">
        <v>7</v>
      </c>
      <c r="F15" s="11">
        <f>F11*F12*F13</f>
        <v>0</v>
      </c>
      <c r="G15" s="12" t="s">
        <v>8</v>
      </c>
      <c r="H15" s="2"/>
    </row>
    <row r="16" spans="1:8" ht="12.75">
      <c r="A16" s="2"/>
      <c r="B16" s="2"/>
      <c r="C16" s="2"/>
      <c r="D16" s="2"/>
      <c r="E16" s="2"/>
      <c r="F16" s="2"/>
      <c r="G16" s="2"/>
      <c r="H16" s="2"/>
    </row>
    <row r="17" spans="1:10" ht="12.75">
      <c r="A17" s="2"/>
      <c r="B17" s="2"/>
      <c r="C17" s="2"/>
      <c r="D17" s="2"/>
      <c r="E17" s="2"/>
      <c r="F17" s="2"/>
      <c r="G17" s="2"/>
      <c r="H17" s="2"/>
    </row>
    <row r="18" spans="1:10" ht="12.75">
      <c r="A18" s="2"/>
      <c r="B18" s="2"/>
      <c r="C18" s="2"/>
      <c r="D18" s="2"/>
      <c r="E18" s="2"/>
      <c r="F18" s="2"/>
      <c r="G18" s="2"/>
      <c r="H18" s="2"/>
    </row>
    <row r="19" spans="1:10" ht="70.5" customHeight="1">
      <c r="A19" s="2"/>
      <c r="B19" s="2"/>
      <c r="C19" s="2"/>
      <c r="D19" s="2"/>
      <c r="E19" s="2"/>
      <c r="F19" s="2"/>
      <c r="G19" s="2"/>
      <c r="H19" s="2"/>
    </row>
    <row r="20" spans="1:10" ht="12.75">
      <c r="A20" s="4">
        <v>2</v>
      </c>
      <c r="B20" s="13" t="s">
        <v>9</v>
      </c>
      <c r="C20" s="2"/>
      <c r="D20" s="2"/>
      <c r="E20" s="10" t="s">
        <v>10</v>
      </c>
      <c r="F20" s="14"/>
      <c r="G20" s="12" t="s">
        <v>11</v>
      </c>
      <c r="H20" s="2"/>
    </row>
    <row r="21" spans="1:10" ht="21.75" customHeight="1">
      <c r="A21" s="2"/>
      <c r="C21" s="2"/>
      <c r="D21" s="2"/>
      <c r="E21" s="2"/>
      <c r="F21" s="2"/>
      <c r="G21" s="2"/>
      <c r="H21" s="2"/>
    </row>
    <row r="22" spans="1:10" ht="12.75">
      <c r="A22" s="4">
        <v>3</v>
      </c>
      <c r="B22" s="13" t="s">
        <v>12</v>
      </c>
      <c r="C22" s="2"/>
      <c r="D22" s="2"/>
      <c r="E22" s="2"/>
      <c r="F22" s="2"/>
      <c r="G22" s="2"/>
      <c r="H22" s="2"/>
    </row>
    <row r="23" spans="1:10" ht="12.75">
      <c r="A23" s="2"/>
      <c r="B23" s="8" t="s">
        <v>13</v>
      </c>
      <c r="C23" s="2"/>
      <c r="D23" s="2"/>
      <c r="E23" s="2"/>
      <c r="F23" s="2"/>
      <c r="G23" s="2"/>
      <c r="H23" s="2"/>
    </row>
    <row r="24" spans="1:10" ht="12.75">
      <c r="A24" s="15"/>
      <c r="B24" s="8" t="s">
        <v>14</v>
      </c>
      <c r="C24" s="2"/>
      <c r="D24" s="2"/>
      <c r="E24" s="2"/>
      <c r="F24" s="2"/>
      <c r="G24" s="15"/>
      <c r="H24" s="16"/>
      <c r="I24" s="17"/>
      <c r="J24" s="18"/>
    </row>
    <row r="25" spans="1:10" ht="12.75">
      <c r="A25" s="15"/>
      <c r="B25" s="19" t="s">
        <v>15</v>
      </c>
      <c r="C25" s="2"/>
      <c r="D25" s="2"/>
      <c r="E25" s="2"/>
      <c r="F25" s="2"/>
      <c r="G25" s="15"/>
      <c r="H25" s="16"/>
      <c r="I25" s="17"/>
      <c r="J25" s="18"/>
    </row>
    <row r="26" spans="1:10" ht="12.75">
      <c r="A26" s="2"/>
      <c r="B26" s="2"/>
      <c r="C26" s="6" t="s">
        <v>16</v>
      </c>
      <c r="D26" s="7">
        <v>45</v>
      </c>
      <c r="E26" s="8" t="s">
        <v>17</v>
      </c>
      <c r="F26" s="2"/>
      <c r="G26" s="15"/>
      <c r="H26" s="16"/>
      <c r="I26" s="20"/>
      <c r="J26" s="20"/>
    </row>
    <row r="27" spans="1:10" ht="12.75">
      <c r="A27" s="2"/>
      <c r="B27" s="2"/>
      <c r="C27" s="6" t="s">
        <v>18</v>
      </c>
      <c r="D27" s="11">
        <f>D26*F20</f>
        <v>0</v>
      </c>
      <c r="E27" s="12" t="s">
        <v>19</v>
      </c>
      <c r="F27" s="2"/>
      <c r="G27" s="15"/>
      <c r="H27" s="16"/>
      <c r="I27" s="20"/>
      <c r="J27" s="20"/>
    </row>
    <row r="28" spans="1:10" ht="12.75">
      <c r="A28" s="2"/>
      <c r="B28" s="21"/>
      <c r="C28" s="22" t="s">
        <v>20</v>
      </c>
      <c r="D28" s="23">
        <f>IF(D27=0,0,D27/F15)</f>
        <v>0</v>
      </c>
      <c r="E28" s="8" t="s">
        <v>21</v>
      </c>
      <c r="F28" s="2"/>
      <c r="G28" s="15"/>
      <c r="H28" s="16"/>
      <c r="I28" s="20"/>
      <c r="J28" s="20"/>
    </row>
    <row r="29" spans="1:10" ht="12.75">
      <c r="A29" s="2"/>
      <c r="B29" s="2"/>
      <c r="C29" s="2"/>
      <c r="D29" s="2"/>
      <c r="E29" s="2"/>
      <c r="F29" s="2"/>
      <c r="G29" s="2"/>
      <c r="H29" s="2"/>
    </row>
    <row r="30" spans="1:10" ht="12.75">
      <c r="A30" s="18"/>
      <c r="B30" s="24" t="s">
        <v>22</v>
      </c>
      <c r="C30" s="25"/>
      <c r="D30" s="26"/>
      <c r="E30" s="2"/>
      <c r="F30" s="2"/>
      <c r="G30" s="2"/>
      <c r="H30" s="2"/>
    </row>
    <row r="31" spans="1:10" ht="12.75">
      <c r="A31" s="2"/>
      <c r="B31" s="27">
        <v>72</v>
      </c>
      <c r="C31" s="27" t="s">
        <v>17</v>
      </c>
      <c r="D31" s="67" t="s">
        <v>23</v>
      </c>
      <c r="E31" s="68"/>
      <c r="F31" s="68"/>
      <c r="G31" s="68"/>
      <c r="H31" s="69"/>
    </row>
    <row r="32" spans="1:10" ht="32.25" customHeight="1">
      <c r="A32" s="2"/>
      <c r="B32" s="27">
        <v>45</v>
      </c>
      <c r="C32" s="27" t="s">
        <v>17</v>
      </c>
      <c r="D32" s="70" t="s">
        <v>24</v>
      </c>
      <c r="E32" s="68"/>
      <c r="F32" s="68"/>
      <c r="G32" s="68"/>
      <c r="H32" s="69"/>
    </row>
    <row r="33" spans="1:13" ht="12.75">
      <c r="A33" s="2"/>
      <c r="B33" s="27">
        <v>28.8</v>
      </c>
      <c r="C33" s="27" t="s">
        <v>17</v>
      </c>
      <c r="D33" s="70" t="s">
        <v>25</v>
      </c>
      <c r="E33" s="68"/>
      <c r="F33" s="68"/>
      <c r="G33" s="68"/>
      <c r="H33" s="69"/>
    </row>
    <row r="34" spans="1:13" ht="12.75">
      <c r="A34" s="28"/>
      <c r="B34" s="29">
        <v>18</v>
      </c>
      <c r="C34" s="29" t="s">
        <v>17</v>
      </c>
      <c r="D34" s="71" t="s">
        <v>26</v>
      </c>
      <c r="E34" s="72"/>
      <c r="F34" s="72"/>
      <c r="G34" s="72"/>
      <c r="H34" s="73"/>
    </row>
    <row r="35" spans="1:13" ht="12.75">
      <c r="A35" s="15"/>
      <c r="B35" s="13"/>
      <c r="C35" s="2"/>
      <c r="D35" s="2"/>
      <c r="E35" s="2"/>
      <c r="F35" s="2"/>
      <c r="G35" s="2"/>
      <c r="H35" s="2"/>
    </row>
    <row r="36" spans="1:13" ht="15">
      <c r="A36" s="4">
        <v>4</v>
      </c>
      <c r="B36" s="30" t="s">
        <v>27</v>
      </c>
      <c r="C36" s="31"/>
      <c r="D36" s="31"/>
      <c r="E36" s="31"/>
      <c r="F36" s="31"/>
      <c r="G36" s="31"/>
      <c r="H36" s="31"/>
      <c r="J36" s="32"/>
      <c r="K36" s="33"/>
      <c r="L36" s="34"/>
      <c r="M36" s="35"/>
    </row>
    <row r="37" spans="1:13" ht="12.75">
      <c r="A37" s="15"/>
      <c r="B37" s="36"/>
      <c r="C37" s="36" t="s">
        <v>28</v>
      </c>
      <c r="D37" s="31"/>
      <c r="E37" s="31"/>
      <c r="F37" s="31"/>
      <c r="G37" s="31"/>
      <c r="H37" s="31"/>
    </row>
    <row r="38" spans="1:13" ht="12.75">
      <c r="B38" s="12" t="s">
        <v>29</v>
      </c>
      <c r="C38" s="8" t="s">
        <v>30</v>
      </c>
      <c r="D38" s="2"/>
      <c r="E38" s="2"/>
      <c r="F38" s="2"/>
      <c r="G38" s="2"/>
      <c r="H38" s="2"/>
    </row>
    <row r="39" spans="1:13" ht="12.75">
      <c r="A39" s="2"/>
      <c r="C39" s="8" t="s">
        <v>31</v>
      </c>
      <c r="D39" s="2"/>
      <c r="E39" s="2"/>
      <c r="F39" s="2"/>
      <c r="G39" s="2"/>
      <c r="H39" s="2"/>
    </row>
    <row r="40" spans="1:13" ht="12.75">
      <c r="A40" s="6"/>
      <c r="B40" s="2"/>
      <c r="C40" s="10" t="s">
        <v>32</v>
      </c>
      <c r="D40" s="14"/>
      <c r="E40" s="2"/>
      <c r="F40" s="2"/>
      <c r="G40" s="2"/>
      <c r="H40" s="2"/>
    </row>
    <row r="41" spans="1:13" ht="12.75">
      <c r="A41" s="2"/>
      <c r="B41" s="12" t="s">
        <v>33</v>
      </c>
      <c r="C41" s="8" t="s">
        <v>34</v>
      </c>
      <c r="D41" s="2"/>
      <c r="E41" s="2"/>
      <c r="F41" s="2"/>
      <c r="G41" s="2"/>
      <c r="H41" s="2"/>
    </row>
    <row r="42" spans="1:13" ht="12.75">
      <c r="A42" s="28"/>
      <c r="B42" s="37" t="s">
        <v>35</v>
      </c>
      <c r="C42" s="2"/>
      <c r="D42" s="2"/>
      <c r="E42" s="2"/>
      <c r="F42" s="2"/>
      <c r="G42" s="2"/>
      <c r="H42" s="2"/>
    </row>
    <row r="43" spans="1:13" ht="12.75">
      <c r="A43" s="28"/>
      <c r="B43" s="38"/>
      <c r="C43" s="6" t="s">
        <v>36</v>
      </c>
      <c r="D43" s="7"/>
      <c r="E43" s="8" t="s">
        <v>37</v>
      </c>
      <c r="F43" s="2"/>
      <c r="G43" s="2"/>
      <c r="H43" s="2"/>
    </row>
    <row r="44" spans="1:13" ht="12.75">
      <c r="A44" s="28"/>
      <c r="B44" s="38"/>
      <c r="C44" s="6" t="s">
        <v>38</v>
      </c>
      <c r="D44" s="7"/>
      <c r="E44" s="8" t="s">
        <v>37</v>
      </c>
      <c r="F44" s="2"/>
      <c r="G44" s="2"/>
      <c r="H44" s="2"/>
    </row>
    <row r="45" spans="1:13" ht="12.75">
      <c r="A45" s="28"/>
      <c r="B45" s="38"/>
      <c r="C45" s="6" t="s">
        <v>39</v>
      </c>
      <c r="D45" s="7"/>
      <c r="E45" s="8" t="s">
        <v>37</v>
      </c>
      <c r="F45" s="2"/>
      <c r="G45" s="2"/>
      <c r="H45" s="2"/>
    </row>
    <row r="46" spans="1:13" ht="12.75">
      <c r="A46" s="28"/>
      <c r="B46" s="38"/>
      <c r="C46" s="6" t="s">
        <v>40</v>
      </c>
      <c r="D46" s="7"/>
      <c r="E46" s="8" t="s">
        <v>41</v>
      </c>
      <c r="F46" s="2"/>
      <c r="G46" s="2"/>
      <c r="H46" s="2"/>
    </row>
    <row r="47" spans="1:13" ht="12.75">
      <c r="A47" s="28"/>
      <c r="B47" s="38"/>
      <c r="C47" s="10" t="s">
        <v>32</v>
      </c>
      <c r="D47" s="14">
        <f>IF(OR(D43=0,D44=0,D45=0,D46=0),0,(1/D46)*LN((D44-D43)/(D45-D43)))</f>
        <v>0</v>
      </c>
      <c r="E47" s="39" t="s">
        <v>42</v>
      </c>
      <c r="F47" s="2"/>
      <c r="G47" s="2"/>
      <c r="H47" s="2"/>
    </row>
    <row r="48" spans="1:13" ht="12.75">
      <c r="A48" s="28"/>
      <c r="B48" s="40" t="s">
        <v>43</v>
      </c>
      <c r="C48" s="2"/>
      <c r="D48" s="2"/>
      <c r="E48" s="2"/>
      <c r="F48" s="2"/>
      <c r="G48" s="2"/>
      <c r="H48" s="2"/>
    </row>
    <row r="49" spans="1:26" ht="12.75">
      <c r="A49" s="15"/>
      <c r="B49" s="8" t="s">
        <v>44</v>
      </c>
      <c r="C49" s="41"/>
      <c r="D49" s="2"/>
      <c r="E49" s="2"/>
      <c r="F49" s="2"/>
      <c r="G49" s="2"/>
      <c r="H49" s="2"/>
    </row>
    <row r="50" spans="1:26" ht="12.75">
      <c r="A50" s="42"/>
      <c r="B50" s="19" t="s">
        <v>45</v>
      </c>
      <c r="C50" s="2"/>
      <c r="D50" s="2"/>
      <c r="E50" s="2"/>
      <c r="F50" s="2"/>
      <c r="G50" s="2"/>
      <c r="H50" s="2"/>
    </row>
    <row r="51" spans="1:26" ht="12.75">
      <c r="A51" s="2"/>
      <c r="B51" s="2"/>
      <c r="C51" s="6" t="s">
        <v>46</v>
      </c>
      <c r="D51" s="7"/>
      <c r="E51" s="8" t="s">
        <v>37</v>
      </c>
      <c r="F51" s="2"/>
      <c r="G51" s="15"/>
      <c r="H51" s="2"/>
      <c r="I51" s="20"/>
    </row>
    <row r="52" spans="1:26" ht="12.75">
      <c r="A52" s="2"/>
      <c r="B52" s="2"/>
      <c r="C52" s="6" t="s">
        <v>47</v>
      </c>
      <c r="D52" s="7"/>
      <c r="E52" s="8" t="s">
        <v>37</v>
      </c>
      <c r="F52" s="2"/>
      <c r="G52" s="15"/>
      <c r="H52" s="2"/>
      <c r="I52" s="18"/>
    </row>
    <row r="53" spans="1:26" ht="12.75">
      <c r="A53" s="2"/>
      <c r="B53" s="28"/>
      <c r="C53" s="10" t="s">
        <v>32</v>
      </c>
      <c r="D53" s="43">
        <f>IF(OR(D51=0,D52=0),0,(239-0.756*(D52-D51)+0.000936*(D52-D51)^2-0.000000401*(D52-D51)^3)*F20/F15)</f>
        <v>0</v>
      </c>
      <c r="E53" s="2"/>
      <c r="F53" s="12"/>
      <c r="G53" s="2"/>
      <c r="H53" s="2"/>
    </row>
    <row r="54" spans="1:26" ht="12.75">
      <c r="A54" s="44"/>
      <c r="B54" s="45"/>
      <c r="C54" s="46"/>
      <c r="D54" s="46"/>
      <c r="E54" s="46"/>
      <c r="F54" s="47"/>
      <c r="G54" s="46"/>
      <c r="H54" s="46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</row>
    <row r="55" spans="1:26" ht="12.75">
      <c r="A55" s="44">
        <v>5</v>
      </c>
      <c r="B55" s="49" t="s">
        <v>48</v>
      </c>
      <c r="C55" s="50"/>
      <c r="D55" s="50"/>
      <c r="E55" s="50"/>
      <c r="F55" s="51" t="s">
        <v>49</v>
      </c>
      <c r="G55" s="52"/>
      <c r="H55" s="52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</row>
    <row r="56" spans="1:26" ht="15">
      <c r="A56" s="53"/>
      <c r="B56" s="21"/>
      <c r="C56" s="22" t="s">
        <v>50</v>
      </c>
      <c r="D56" s="23">
        <f>D28</f>
        <v>0</v>
      </c>
      <c r="E56" s="54" t="s">
        <v>51</v>
      </c>
      <c r="F56" s="8" t="s">
        <v>52</v>
      </c>
      <c r="G56" s="2"/>
      <c r="H56" s="2"/>
      <c r="J56" s="32"/>
      <c r="K56" s="33"/>
      <c r="L56" s="34"/>
      <c r="M56" s="35"/>
    </row>
    <row r="57" spans="1:26" ht="15">
      <c r="A57" s="28"/>
      <c r="B57" s="21"/>
      <c r="C57" s="22" t="s">
        <v>53</v>
      </c>
      <c r="D57" s="23">
        <f>D40+D47+D53</f>
        <v>0</v>
      </c>
      <c r="E57" s="55">
        <v>44048</v>
      </c>
      <c r="F57" s="8" t="s">
        <v>54</v>
      </c>
      <c r="G57" s="2"/>
      <c r="H57" s="2"/>
      <c r="J57" s="32"/>
      <c r="K57" s="33"/>
      <c r="L57" s="34"/>
      <c r="M57" s="35"/>
    </row>
    <row r="58" spans="1:26" ht="15">
      <c r="A58" s="53"/>
      <c r="B58" s="21"/>
      <c r="C58" s="22" t="s">
        <v>55</v>
      </c>
      <c r="D58" s="23">
        <f>D57-D56</f>
        <v>0</v>
      </c>
      <c r="E58" s="56">
        <v>44173</v>
      </c>
      <c r="F58" s="8" t="s">
        <v>56</v>
      </c>
      <c r="G58" s="2"/>
      <c r="H58" s="2"/>
      <c r="J58" s="32"/>
      <c r="K58" s="57"/>
      <c r="L58" s="34"/>
      <c r="M58" s="35"/>
    </row>
    <row r="59" spans="1:26" ht="12.75">
      <c r="A59" s="31"/>
      <c r="B59" s="2"/>
      <c r="C59" s="2"/>
      <c r="D59" s="2"/>
      <c r="E59" s="55">
        <v>44046</v>
      </c>
      <c r="F59" s="8" t="s">
        <v>57</v>
      </c>
      <c r="G59" s="2"/>
      <c r="H59" s="2"/>
    </row>
    <row r="60" spans="1:26" ht="12.75">
      <c r="A60" s="15"/>
      <c r="B60" s="15"/>
      <c r="C60" s="10" t="s">
        <v>58</v>
      </c>
      <c r="D60" s="58" t="str">
        <f>IF(D58&gt;0,"ÓPTIMA",IF(D58&lt;0,"INSUFICIENTE",IF(D58=0," ","SUFICIENTE")))</f>
        <v xml:space="preserve"> </v>
      </c>
      <c r="E60" s="15"/>
      <c r="F60" s="15"/>
      <c r="G60" s="15"/>
      <c r="H60" s="15"/>
    </row>
    <row r="61" spans="1:26" ht="12.75">
      <c r="A61" s="15"/>
      <c r="B61" s="15"/>
      <c r="D61" s="15"/>
      <c r="E61" s="15"/>
      <c r="F61" s="15"/>
      <c r="G61" s="15"/>
      <c r="H61" s="15"/>
    </row>
    <row r="62" spans="1:26" ht="12.75">
      <c r="A62" s="15"/>
      <c r="B62" s="15"/>
      <c r="C62" s="15"/>
      <c r="D62" s="59" t="s">
        <v>59</v>
      </c>
      <c r="E62" s="60">
        <f>IF(D58&lt;0,ABS(D58)*F15,0)</f>
        <v>0</v>
      </c>
      <c r="F62" s="61" t="s">
        <v>19</v>
      </c>
      <c r="G62" s="15"/>
      <c r="H62" s="15"/>
    </row>
    <row r="63" spans="1:26" ht="12.75">
      <c r="A63" s="15"/>
      <c r="B63" s="8" t="s">
        <v>60</v>
      </c>
      <c r="D63" s="15"/>
      <c r="E63" s="15"/>
      <c r="F63" s="15"/>
      <c r="G63" s="15"/>
      <c r="H63" s="15"/>
    </row>
    <row r="64" spans="1:26" ht="12.75">
      <c r="A64" s="2"/>
      <c r="C64" s="2"/>
      <c r="D64" s="2"/>
      <c r="E64" s="2"/>
      <c r="G64" s="2"/>
      <c r="H64" s="2"/>
    </row>
    <row r="65" spans="1:8" ht="12.75">
      <c r="A65" s="2"/>
      <c r="B65" s="15"/>
      <c r="C65" s="62" t="s">
        <v>61</v>
      </c>
      <c r="D65" s="7"/>
      <c r="E65" s="8" t="s">
        <v>19</v>
      </c>
      <c r="F65" s="8" t="s">
        <v>62</v>
      </c>
      <c r="G65" s="2"/>
      <c r="H65" s="2"/>
    </row>
    <row r="66" spans="1:8" ht="12.75">
      <c r="A66" s="2"/>
      <c r="B66" s="15"/>
      <c r="C66" s="63" t="s">
        <v>63</v>
      </c>
      <c r="D66" s="7" t="s">
        <v>64</v>
      </c>
      <c r="E66" s="64"/>
      <c r="F66" s="8" t="s">
        <v>65</v>
      </c>
      <c r="G66" s="2"/>
      <c r="H66" s="2"/>
    </row>
    <row r="67" spans="1:8" ht="12.75">
      <c r="A67" s="2"/>
      <c r="B67" s="15"/>
      <c r="C67" s="10" t="s">
        <v>66</v>
      </c>
      <c r="D67" s="11">
        <f>IF(D66="H13",D65*0.9995,IF(D66="E12",D65*0.995,IF(D66="E11",D65*0.95,IF(D66="E10",D65*0.85,D65))))</f>
        <v>0</v>
      </c>
      <c r="E67" s="8" t="s">
        <v>19</v>
      </c>
      <c r="F67" s="8" t="s">
        <v>67</v>
      </c>
      <c r="G67" s="2"/>
      <c r="H67" s="2"/>
    </row>
    <row r="68" spans="1:8" ht="12.75">
      <c r="A68" s="15"/>
      <c r="B68" s="15"/>
      <c r="D68" s="15"/>
      <c r="E68" s="15"/>
      <c r="F68" s="15"/>
      <c r="G68" s="15"/>
      <c r="H68" s="15"/>
    </row>
    <row r="69" spans="1:8" ht="12.75">
      <c r="A69" s="65" t="s">
        <v>68</v>
      </c>
      <c r="C69" s="15"/>
      <c r="D69" s="15"/>
      <c r="E69" s="15"/>
      <c r="F69" s="15"/>
      <c r="G69" s="15"/>
      <c r="H69" s="15"/>
    </row>
  </sheetData>
  <mergeCells count="4">
    <mergeCell ref="D31:H31"/>
    <mergeCell ref="D32:H32"/>
    <mergeCell ref="D33:H33"/>
    <mergeCell ref="D34:H34"/>
  </mergeCells>
  <conditionalFormatting sqref="D60">
    <cfRule type="cellIs" dxfId="5" priority="1" operator="equal">
      <formula>"ÓPTIMA"</formula>
    </cfRule>
  </conditionalFormatting>
  <conditionalFormatting sqref="D60">
    <cfRule type="cellIs" dxfId="4" priority="2" operator="equal">
      <formula>"SUFICIENTE"</formula>
    </cfRule>
  </conditionalFormatting>
  <conditionalFormatting sqref="D60">
    <cfRule type="cellIs" dxfId="3" priority="3" operator="equal">
      <formula>"INSUFICIENTE"</formula>
    </cfRule>
  </conditionalFormatting>
  <conditionalFormatting sqref="D60">
    <cfRule type="cellIs" dxfId="2" priority="4" operator="equal">
      <formula>" "</formula>
    </cfRule>
  </conditionalFormatting>
  <conditionalFormatting sqref="D62:F62">
    <cfRule type="expression" dxfId="1" priority="5">
      <formula>"SI(D59&lt;0)"</formula>
    </cfRule>
  </conditionalFormatting>
  <conditionalFormatting sqref="D62:F62">
    <cfRule type="expression" dxfId="0" priority="6">
      <formula>"SI(D59&gt;0)"</formula>
    </cfRule>
  </conditionalFormatting>
  <dataValidations count="2">
    <dataValidation type="list" allowBlank="1" showInputMessage="1" prompt="Elija un valor de la tabla de la derecha" sqref="D26">
      <formula1>$B$31:$B$34</formula1>
    </dataValidation>
    <dataValidation type="list" allowBlank="1" showInputMessage="1" prompt="Haz clic e introduce un valor de la lista de elementos" sqref="D66">
      <formula1>"E10,E11,E12,H13,H14"</formula1>
    </dataValidation>
  </dataValidations>
  <printOptions horizontalCentered="1"/>
  <pageMargins left="0.7" right="0.7" top="0.75" bottom="0.75" header="0" footer="0"/>
  <pageSetup paperSize="9" pageOrder="overThenDown" orientation="portrait" r:id="rId1"/>
  <rowBreaks count="2" manualBreakCount="2">
    <brk man="1"/>
    <brk id="69" man="1"/>
  </rowBreaks>
  <colBreaks count="2" manualBreakCount="2">
    <brk man="1"/>
    <brk id="8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5"/>
  <sheetViews>
    <sheetView workbookViewId="0"/>
  </sheetViews>
  <sheetFormatPr baseColWidth="10" defaultColWidth="14.42578125" defaultRowHeight="15.75" customHeight="1"/>
  <sheetData>
    <row r="1" spans="1:2">
      <c r="A1" s="19" t="s">
        <v>69</v>
      </c>
      <c r="B1" s="19" t="s">
        <v>70</v>
      </c>
    </row>
    <row r="2" spans="1:2">
      <c r="A2" s="19">
        <v>350</v>
      </c>
      <c r="B2" s="19">
        <v>72</v>
      </c>
    </row>
    <row r="3" spans="1:2">
      <c r="A3" s="19">
        <v>500</v>
      </c>
      <c r="B3" s="19">
        <v>45</v>
      </c>
    </row>
    <row r="4" spans="1:2">
      <c r="A4" s="19">
        <v>800</v>
      </c>
      <c r="B4" s="19">
        <v>28</v>
      </c>
    </row>
    <row r="5" spans="1:2">
      <c r="A5" s="19">
        <v>1000</v>
      </c>
      <c r="B5" s="19">
        <v>18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 1</vt:lpstr>
      <vt:lpstr>Hoja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ANIES ESCARTIN</dc:creator>
  <cp:lastModifiedBy>JAVIER ANIES ESCARTIN</cp:lastModifiedBy>
  <dcterms:created xsi:type="dcterms:W3CDTF">2020-11-11T11:16:01Z</dcterms:created>
  <dcterms:modified xsi:type="dcterms:W3CDTF">2021-01-04T14:45:25Z</dcterms:modified>
</cp:coreProperties>
</file>